
<file path=[Content_Types].xml><?xml version="1.0" encoding="utf-8"?>
<Types xmlns="http://schemas.openxmlformats.org/package/2006/content-type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autoCompressPictures="0"/>
  <mc:AlternateContent xmlns:mc="http://schemas.openxmlformats.org/markup-compatibility/2006">
    <mc:Choice Requires="x15">
      <x15ac:absPath xmlns:x15ac="http://schemas.microsoft.com/office/spreadsheetml/2010/11/ac" url="C:\Users\Frank\Desktop\"/>
    </mc:Choice>
  </mc:AlternateContent>
  <xr:revisionPtr revIDLastSave="0" documentId="8_{25890C59-4BE3-468D-8FE7-F3717380A316}" xr6:coauthVersionLast="45" xr6:coauthVersionMax="45" xr10:uidLastSave="{00000000-0000-0000-0000-000000000000}"/>
  <bookViews>
    <workbookView xWindow="28680" yWindow="-120" windowWidth="29040" windowHeight="16440" xr2:uid="{00000000-000D-0000-FFFF-FFFF00000000}"/>
  </bookViews>
  <sheets>
    <sheet name="Twelve Month Cash Flow" sheetId="1" r:id="rId1"/>
  </sheets>
  <definedNames>
    <definedName name="FiscalYear">'Twelve Month Cash Flow'!$P$1</definedName>
    <definedName name="_xlnm.Print_Titles" localSheetId="0">'Twelve Month Cash Flow'!$6:$6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B17" i="1" l="1"/>
  <c r="B10" i="1" s="1"/>
  <c r="B11" i="1" s="1"/>
  <c r="C9" i="1" s="1"/>
  <c r="C17" i="1"/>
  <c r="C33" i="1"/>
  <c r="D17" i="1"/>
  <c r="D33" i="1"/>
  <c r="E17" i="1"/>
  <c r="E33" i="1"/>
  <c r="F17" i="1"/>
  <c r="F33" i="1"/>
  <c r="G17" i="1"/>
  <c r="G33" i="1"/>
  <c r="H17" i="1"/>
  <c r="H33" i="1"/>
  <c r="I17" i="1"/>
  <c r="I33" i="1"/>
  <c r="J17" i="1"/>
  <c r="J33" i="1"/>
  <c r="K17" i="1"/>
  <c r="K33" i="1"/>
  <c r="L17" i="1"/>
  <c r="L33" i="1"/>
  <c r="M17" i="1"/>
  <c r="M33" i="1"/>
  <c r="N17" i="1"/>
  <c r="N33" i="1"/>
  <c r="O36" i="1"/>
  <c r="O37" i="1"/>
  <c r="O38" i="1"/>
  <c r="O39" i="1"/>
  <c r="O40" i="1"/>
  <c r="O41" i="1"/>
  <c r="O20" i="1"/>
  <c r="O21" i="1"/>
  <c r="O22" i="1"/>
  <c r="O23" i="1"/>
  <c r="O24" i="1"/>
  <c r="O25" i="1"/>
  <c r="O26" i="1"/>
  <c r="O27" i="1"/>
  <c r="O28" i="1"/>
  <c r="O29" i="1"/>
  <c r="O30" i="1"/>
  <c r="O31" i="1"/>
  <c r="O32" i="1"/>
  <c r="O14" i="1"/>
  <c r="O15" i="1"/>
  <c r="O16" i="1"/>
  <c r="C6" i="1"/>
  <c r="D6" i="1" s="1"/>
  <c r="E6" i="1" s="1"/>
  <c r="F6" i="1" s="1"/>
  <c r="G6" i="1" s="1"/>
  <c r="H6" i="1" s="1"/>
  <c r="I6" i="1" s="1"/>
  <c r="J6" i="1" s="1"/>
  <c r="K6" i="1" s="1"/>
  <c r="L6" i="1" s="1"/>
  <c r="M6" i="1" s="1"/>
  <c r="N6" i="1" s="1"/>
  <c r="O33" i="1" l="1"/>
  <c r="O17" i="1"/>
  <c r="C10" i="1"/>
  <c r="C11" i="1" l="1"/>
  <c r="D9" i="1" l="1"/>
  <c r="D10" i="1" l="1"/>
  <c r="D11" i="1" l="1"/>
  <c r="E9" i="1" l="1"/>
  <c r="E10" i="1" l="1"/>
  <c r="E11" i="1" l="1"/>
  <c r="F9" i="1" l="1"/>
  <c r="F10" i="1" l="1"/>
  <c r="F11" i="1" l="1"/>
  <c r="G9" i="1" l="1"/>
  <c r="G10" i="1" l="1"/>
  <c r="G11" i="1" l="1"/>
  <c r="H9" i="1" l="1"/>
  <c r="H10" i="1" s="1"/>
  <c r="H11" i="1" s="1"/>
  <c r="I9" i="1" s="1"/>
  <c r="I10" i="1" s="1"/>
  <c r="I11" i="1" s="1"/>
  <c r="J9" i="1" s="1"/>
  <c r="J10" i="1" s="1"/>
  <c r="J11" i="1" s="1"/>
  <c r="K9" i="1" s="1"/>
  <c r="K10" i="1" s="1"/>
  <c r="K11" i="1" s="1"/>
  <c r="L9" i="1" s="1"/>
  <c r="L10" i="1" s="1"/>
  <c r="L11" i="1" s="1"/>
  <c r="M9" i="1" s="1"/>
  <c r="M10" i="1" s="1"/>
  <c r="M11" i="1" s="1"/>
  <c r="N9" i="1" s="1"/>
  <c r="N10" i="1" l="1"/>
  <c r="O9" i="1"/>
  <c r="N11" i="1" l="1"/>
  <c r="O11" i="1" s="1"/>
  <c r="O10"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xml:space="preserve">   </author>
    <author>jleblanc</author>
  </authors>
  <commentList>
    <comment ref="Q1" authorId="0" shapeId="0" xr:uid="{00000000-0006-0000-0000-000001000000}">
      <text>
        <r>
          <rPr>
            <b/>
            <sz val="9"/>
            <color indexed="81"/>
            <rFont val="Geneva"/>
          </rPr>
          <t>When you change the fiscal year start date, the headings in row 6 update automatically.</t>
        </r>
      </text>
    </comment>
    <comment ref="R9" authorId="0" shapeId="0" xr:uid="{00000000-0006-0000-0000-000002000000}">
      <text>
        <r>
          <rPr>
            <b/>
            <sz val="9"/>
            <color indexed="81"/>
            <rFont val="Geneva"/>
          </rPr>
          <t>The Cash Summary table populates automatically using the data that you add in the Cash Receipts and Cash Paid Out tables below.
The Monthly Average and Overview columns in all tables are calculated automatically.</t>
        </r>
      </text>
    </comment>
    <comment ref="P20" authorId="1" shapeId="0" xr:uid="{00000000-0006-0000-0000-000003000000}">
      <text>
        <r>
          <rPr>
            <b/>
            <sz val="9"/>
            <color indexed="81"/>
            <rFont val="Geneva"/>
          </rPr>
          <t>The small charts you see in the Overview column of each table update automatically to show trends in your data at-a-glance for the full year.
These charts are called Sparklines. When you click into any cell containing a Sparkline, you see a Sparklines tab on the Ribbon where you can customize many aspects of these flexible little charts.</t>
        </r>
      </text>
    </comment>
    <comment ref="R20" authorId="0" shapeId="0" xr:uid="{00000000-0006-0000-0000-000004000000}">
      <text>
        <r>
          <rPr>
            <b/>
            <sz val="9"/>
            <color indexed="81"/>
            <rFont val="Geneva"/>
          </rPr>
          <t>Add or edit data as needed. To add a row to any of the tables on this sheet, click into the last cell (column P) in the row above the total row and then press the Tab key.</t>
        </r>
      </text>
    </comment>
  </commentList>
</comments>
</file>

<file path=xl/sharedStrings.xml><?xml version="1.0" encoding="utf-8"?>
<sst xmlns="http://schemas.openxmlformats.org/spreadsheetml/2006/main" count="39" uniqueCount="39">
  <si>
    <t>Twelve-Month Cash Flow</t>
  </si>
  <si>
    <t>Overview</t>
  </si>
  <si>
    <t>Cash Sales</t>
  </si>
  <si>
    <t>Purchases (specify)</t>
  </si>
  <si>
    <t>Gross wages (exact withdrawal)</t>
  </si>
  <si>
    <t>Supplies (office &amp; oper.)</t>
  </si>
  <si>
    <t>Repairs &amp; maintenance</t>
  </si>
  <si>
    <t>Advertising</t>
  </si>
  <si>
    <t>Rent</t>
  </si>
  <si>
    <t>Utilities</t>
  </si>
  <si>
    <t>Other (specify)</t>
  </si>
  <si>
    <t>Loan principal payment</t>
  </si>
  <si>
    <t>Capital purchase (specify)</t>
  </si>
  <si>
    <t>Other startup costs</t>
  </si>
  <si>
    <t>Reserve and/or Escrow</t>
  </si>
  <si>
    <t>Owners' Withdrawal</t>
  </si>
  <si>
    <t>Sales Volume (dollars)</t>
  </si>
  <si>
    <t>Accounts Receivable</t>
  </si>
  <si>
    <t>Bad Debt (end of month)</t>
  </si>
  <si>
    <t>Inventory on hand (eom)</t>
  </si>
  <si>
    <t>Accounts Payable (eom)</t>
  </si>
  <si>
    <t>Depreciation</t>
  </si>
  <si>
    <t>[Company Name]</t>
  </si>
  <si>
    <t>Loan/ other cash</t>
  </si>
  <si>
    <t>Beginning</t>
  </si>
  <si>
    <t>Cash Receipts</t>
  </si>
  <si>
    <t>Cash Summary</t>
  </si>
  <si>
    <t>Cash Paid Out</t>
  </si>
  <si>
    <t>Total Cash Paid Out</t>
  </si>
  <si>
    <t>Total Cash Receipts</t>
  </si>
  <si>
    <t>Essential Operating Data (non cash flow information)</t>
  </si>
  <si>
    <t>[Phone], [E-mail], [Web]</t>
  </si>
  <si>
    <t>Fiscal Year
Begins:</t>
  </si>
  <si>
    <t>Monthly
Average</t>
  </si>
  <si>
    <r>
      <t>Cash on Hand</t>
    </r>
    <r>
      <rPr>
        <sz val="12"/>
        <color theme="1"/>
        <rFont val="Franklin Gothic Book"/>
        <family val="2"/>
        <scheme val="minor"/>
      </rPr>
      <t xml:space="preserve"> </t>
    </r>
    <r>
      <rPr>
        <sz val="10"/>
        <color theme="1"/>
        <rFont val="Franklin Gothic Book"/>
        <family val="2"/>
        <scheme val="minor"/>
      </rPr>
      <t>(beginning of month)</t>
    </r>
  </si>
  <si>
    <r>
      <t>Cash Position</t>
    </r>
    <r>
      <rPr>
        <b/>
        <sz val="10"/>
        <color theme="1"/>
        <rFont val="Franklin Gothic Medium"/>
        <family val="2"/>
        <scheme val="major"/>
      </rPr>
      <t xml:space="preserve"> </t>
    </r>
    <r>
      <rPr>
        <sz val="10"/>
        <color theme="1"/>
        <rFont val="Franklin Gothic Medium"/>
        <family val="2"/>
        <scheme val="major"/>
      </rPr>
      <t>(end of month)</t>
    </r>
  </si>
  <si>
    <r>
      <t>Cash Available</t>
    </r>
    <r>
      <rPr>
        <sz val="12"/>
        <color theme="1"/>
        <rFont val="Franklin Gothic Medium"/>
        <family val="2"/>
        <scheme val="major"/>
      </rPr>
      <t xml:space="preserve"> </t>
    </r>
    <r>
      <rPr>
        <sz val="10"/>
        <color theme="1"/>
        <rFont val="Franklin Gothic Medium"/>
        <family val="2"/>
        <scheme val="major"/>
      </rPr>
      <t xml:space="preserve">(on hand + receipts, before cash out) </t>
    </r>
  </si>
  <si>
    <t>Collections from CR accounts</t>
  </si>
  <si>
    <t>[Street], [City], [State/Province], [Postal Code]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</si>
</sst>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mmmm"/>
  </numFmts>
  <fonts count="16">
    <font>
      <sz val="12"/>
      <color theme="1"/>
      <name val="Franklin Gothic Book"/>
      <family val="2"/>
      <scheme val="minor"/>
    </font>
    <font>
      <sz val="10"/>
      <color theme="1"/>
      <name val="Franklin Gothic Book"/>
      <family val="2"/>
      <scheme val="minor"/>
    </font>
    <font>
      <sz val="12"/>
      <color theme="1"/>
      <name val="Franklin Gothic Book"/>
      <family val="2"/>
      <scheme val="minor"/>
    </font>
    <font>
      <b/>
      <sz val="12"/>
      <color theme="1"/>
      <name val="Franklin Gothic Book"/>
      <family val="2"/>
      <scheme val="minor"/>
    </font>
    <font>
      <b/>
      <sz val="12"/>
      <color theme="1"/>
      <name val="Franklin Gothic Medium"/>
      <family val="2"/>
      <scheme val="major"/>
    </font>
    <font>
      <sz val="12"/>
      <color theme="1"/>
      <name val="Franklin Gothic Medium"/>
      <family val="2"/>
      <scheme val="major"/>
    </font>
    <font>
      <b/>
      <sz val="12"/>
      <color theme="0"/>
      <name val="Franklin Gothic Book"/>
      <family val="2"/>
      <scheme val="minor"/>
    </font>
    <font>
      <sz val="12"/>
      <color theme="0"/>
      <name val="Franklin Gothic Book"/>
      <family val="2"/>
      <scheme val="minor"/>
    </font>
    <font>
      <b/>
      <sz val="22"/>
      <color theme="1" tint="0.24994659260841701"/>
      <name val="Franklin Gothic Medium"/>
      <family val="2"/>
      <scheme val="major"/>
    </font>
    <font>
      <b/>
      <sz val="12"/>
      <color theme="1" tint="0.24994659260841701"/>
      <name val="Franklin Gothic Book"/>
      <family val="2"/>
      <scheme val="minor"/>
    </font>
    <font>
      <b/>
      <sz val="14"/>
      <color theme="1" tint="0.24994659260841701"/>
      <name val="Franklin Gothic Book"/>
      <family val="2"/>
      <scheme val="minor"/>
    </font>
    <font>
      <sz val="10"/>
      <color theme="1"/>
      <name val="Franklin Gothic Medium"/>
      <family val="2"/>
      <scheme val="major"/>
    </font>
    <font>
      <b/>
      <sz val="10"/>
      <color theme="1"/>
      <name val="Franklin Gothic Medium"/>
      <family val="2"/>
      <scheme val="major"/>
    </font>
    <font>
      <b/>
      <sz val="9"/>
      <color indexed="81"/>
      <name val="Geneva"/>
    </font>
    <font>
      <u/>
      <sz val="12"/>
      <color theme="10"/>
      <name val="Franklin Gothic Book"/>
      <family val="2"/>
      <scheme val="minor"/>
    </font>
    <font>
      <u/>
      <sz val="12"/>
      <color theme="11"/>
      <name val="Franklin Gothic Book"/>
      <family val="2"/>
      <scheme val="minor"/>
    </font>
  </fonts>
  <fills count="5">
    <fill>
      <patternFill patternType="none"/>
    </fill>
    <fill>
      <patternFill patternType="gray125"/>
    </fill>
    <fill>
      <patternFill patternType="solid">
        <fgColor theme="4" tint="0.39997558519241921"/>
        <bgColor indexed="65"/>
      </patternFill>
    </fill>
    <fill>
      <patternFill patternType="solid">
        <fgColor theme="8" tint="0.39997558519241921"/>
        <bgColor indexed="65"/>
      </patternFill>
    </fill>
    <fill>
      <patternFill patternType="solid">
        <fgColor theme="4" tint="0.79998168889431442"/>
        <bgColor indexed="64"/>
      </patternFill>
    </fill>
  </fills>
  <borders count="3">
    <border>
      <left/>
      <right/>
      <top/>
      <bottom/>
      <diagonal/>
    </border>
    <border>
      <left/>
      <right/>
      <top/>
      <bottom style="thick">
        <color theme="4"/>
      </bottom>
      <diagonal/>
    </border>
    <border>
      <left/>
      <right/>
      <top/>
      <bottom style="medium">
        <color theme="4" tint="-0.24994659260841701"/>
      </bottom>
      <diagonal/>
    </border>
  </borders>
  <cellStyleXfs count="10">
    <xf numFmtId="0" fontId="0" fillId="0" borderId="0"/>
    <xf numFmtId="0" fontId="8" fillId="0" borderId="2" applyNumberFormat="0" applyFill="0" applyAlignment="0" applyProtection="0"/>
    <xf numFmtId="0" fontId="9" fillId="4" borderId="1" applyNumberFormat="0" applyProtection="0">
      <alignment horizontal="right"/>
    </xf>
    <xf numFmtId="0" fontId="10" fillId="0" borderId="2" applyNumberFormat="0" applyFill="0" applyAlignment="0" applyProtection="0"/>
    <xf numFmtId="0" fontId="7" fillId="2" borderId="0" applyNumberFormat="0" applyBorder="0" applyAlignment="0" applyProtection="0"/>
    <xf numFmtId="0" fontId="7" fillId="3" borderId="0" applyNumberFormat="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cellStyleXfs>
  <cellXfs count="33">
    <xf numFmtId="0" fontId="0" fillId="0" borderId="0" xfId="0"/>
    <xf numFmtId="3" fontId="0" fillId="0" borderId="0" xfId="0" applyNumberFormat="1" applyFont="1" applyFill="1" applyBorder="1" applyAlignment="1">
      <alignment vertical="center"/>
    </xf>
    <xf numFmtId="0" fontId="0" fillId="0" borderId="0" xfId="0" applyFont="1" applyFill="1" applyBorder="1" applyAlignment="1">
      <alignment vertical="center" wrapText="1"/>
    </xf>
    <xf numFmtId="0" fontId="2" fillId="0" borderId="0" xfId="0" applyFont="1" applyFill="1" applyBorder="1"/>
    <xf numFmtId="0" fontId="2" fillId="0" borderId="0" xfId="0" applyFont="1" applyFill="1" applyBorder="1" applyAlignment="1">
      <alignment vertical="center"/>
    </xf>
    <xf numFmtId="3" fontId="2" fillId="0" borderId="0" xfId="0" applyNumberFormat="1" applyFont="1" applyFill="1" applyBorder="1" applyAlignment="1">
      <alignment vertical="center"/>
    </xf>
    <xf numFmtId="0" fontId="2" fillId="0" borderId="0" xfId="0" applyFont="1" applyFill="1" applyBorder="1" applyAlignment="1">
      <alignment vertical="center" wrapText="1"/>
    </xf>
    <xf numFmtId="0" fontId="4" fillId="0" borderId="0" xfId="0" applyFont="1" applyFill="1" applyBorder="1" applyAlignment="1">
      <alignment horizontal="right"/>
    </xf>
    <xf numFmtId="17" fontId="4" fillId="0" borderId="0" xfId="0" applyNumberFormat="1" applyFont="1" applyFill="1" applyBorder="1" applyAlignment="1">
      <alignment horizontal="center"/>
    </xf>
    <xf numFmtId="0" fontId="4" fillId="0" borderId="0" xfId="0" applyFont="1" applyFill="1" applyBorder="1" applyAlignment="1">
      <alignment horizontal="left" vertical="center"/>
    </xf>
    <xf numFmtId="0" fontId="3" fillId="0" borderId="0" xfId="0" applyFont="1" applyFill="1" applyBorder="1" applyAlignment="1">
      <alignment vertical="center" wrapText="1"/>
    </xf>
    <xf numFmtId="0" fontId="4" fillId="0" borderId="0" xfId="0" applyFont="1" applyFill="1" applyBorder="1" applyAlignment="1">
      <alignment vertical="center" wrapText="1"/>
    </xf>
    <xf numFmtId="38" fontId="2" fillId="0" borderId="0" xfId="0" applyNumberFormat="1" applyFont="1" applyFill="1" applyBorder="1" applyAlignment="1">
      <alignment vertical="center"/>
    </xf>
    <xf numFmtId="0" fontId="10" fillId="0" borderId="2" xfId="3"/>
    <xf numFmtId="0" fontId="10" fillId="0" borderId="2" xfId="3" applyFill="1"/>
    <xf numFmtId="0" fontId="7" fillId="2" borderId="0" xfId="4" applyBorder="1" applyAlignment="1">
      <alignment horizontal="left" vertical="center"/>
    </xf>
    <xf numFmtId="0" fontId="7" fillId="2" borderId="0" xfId="4" applyBorder="1"/>
    <xf numFmtId="0" fontId="7" fillId="2" borderId="0" xfId="4" applyBorder="1" applyAlignment="1">
      <alignment horizontal="right"/>
    </xf>
    <xf numFmtId="17" fontId="7" fillId="2" borderId="0" xfId="4" applyNumberFormat="1" applyBorder="1" applyAlignment="1">
      <alignment horizontal="center"/>
    </xf>
    <xf numFmtId="0" fontId="7" fillId="2" borderId="0" xfId="4" applyBorder="1" applyAlignment="1">
      <alignment vertical="center"/>
    </xf>
    <xf numFmtId="17" fontId="10" fillId="0" borderId="2" xfId="3" applyNumberFormat="1" applyFill="1" applyAlignment="1">
      <alignment horizontal="center" vertical="center"/>
    </xf>
    <xf numFmtId="0" fontId="8" fillId="0" borderId="2" xfId="1" applyFill="1" applyAlignment="1"/>
    <xf numFmtId="0" fontId="8" fillId="0" borderId="2" xfId="1" applyFill="1"/>
    <xf numFmtId="0" fontId="8" fillId="0" borderId="2" xfId="1"/>
    <xf numFmtId="0" fontId="10" fillId="0" borderId="2" xfId="3" applyFill="1" applyAlignment="1">
      <alignment horizontal="right" vertical="center" wrapText="1"/>
    </xf>
    <xf numFmtId="0" fontId="9" fillId="4" borderId="1" xfId="2">
      <alignment horizontal="right"/>
    </xf>
    <xf numFmtId="17" fontId="9" fillId="4" borderId="1" xfId="2" applyNumberFormat="1">
      <alignment horizontal="right"/>
    </xf>
    <xf numFmtId="164" fontId="9" fillId="4" borderId="1" xfId="2" applyNumberFormat="1" applyAlignment="1">
      <alignment horizontal="right" wrapText="1"/>
    </xf>
    <xf numFmtId="164" fontId="9" fillId="4" borderId="1" xfId="2" applyNumberFormat="1" applyAlignment="1">
      <alignment horizontal="center"/>
    </xf>
    <xf numFmtId="38" fontId="0" fillId="0" borderId="0" xfId="0" applyNumberFormat="1" applyFont="1" applyFill="1" applyBorder="1" applyAlignment="1">
      <alignment vertical="center"/>
    </xf>
    <xf numFmtId="0" fontId="0" fillId="0" borderId="0" xfId="0" applyFont="1" applyFill="1" applyBorder="1" applyAlignment="1">
      <alignment vertical="center"/>
    </xf>
    <xf numFmtId="0" fontId="10" fillId="0" borderId="2" xfId="3" applyFill="1"/>
    <xf numFmtId="0" fontId="6" fillId="2" borderId="0" xfId="4" applyFont="1" applyBorder="1" applyAlignment="1">
      <alignment horizontal="left" vertical="center"/>
    </xf>
  </cellXfs>
  <cellStyles count="10">
    <cellStyle name="60% - Accent1" xfId="4" builtinId="32" customBuiltin="1"/>
    <cellStyle name="60% - Accent5" xfId="5" builtinId="48" customBuiltin="1"/>
    <cellStyle name="Followed Hyperlink" xfId="7" builtinId="9" hidden="1"/>
    <cellStyle name="Followed Hyperlink" xfId="9" builtinId="9" hidden="1"/>
    <cellStyle name="Heading 2" xfId="2" builtinId="17" customBuiltin="1"/>
    <cellStyle name="Heading 3" xfId="3" builtinId="18" customBuiltin="1"/>
    <cellStyle name="Hyperlink" xfId="6" builtinId="8" hidden="1"/>
    <cellStyle name="Hyperlink" xfId="8" builtinId="8" hidden="1"/>
    <cellStyle name="Normal" xfId="0" builtinId="0" customBuiltin="1"/>
    <cellStyle name="Title" xfId="1" builtinId="15" customBuiltin="1"/>
  </cellStyles>
  <dxfs count="138">
    <dxf>
      <numFmt numFmtId="6" formatCode="#,##0_);[Red]\(#,##0\)"/>
    </dxf>
    <dxf>
      <font>
        <b val="0"/>
        <i val="0"/>
        <strike val="0"/>
        <condense val="0"/>
        <extend val="0"/>
        <outline val="0"/>
        <shadow val="0"/>
        <u val="none"/>
        <vertAlign val="baseline"/>
        <sz val="12"/>
        <color theme="1"/>
        <name val="Franklin Gothic Book"/>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numFmt numFmtId="6" formatCode="#,##0_);[Red]\(#,##0\)"/>
    </dxf>
    <dxf>
      <font>
        <b val="0"/>
        <i val="0"/>
        <strike val="0"/>
        <condense val="0"/>
        <extend val="0"/>
        <outline val="0"/>
        <shadow val="0"/>
        <u val="none"/>
        <vertAlign val="baseline"/>
        <sz val="12"/>
        <color theme="1"/>
        <name val="Franklin Gothic Book"/>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numFmt numFmtId="6" formatCode="#,##0_);[Red]\(#,##0\)"/>
    </dxf>
    <dxf>
      <font>
        <b val="0"/>
        <i val="0"/>
        <strike val="0"/>
        <condense val="0"/>
        <extend val="0"/>
        <outline val="0"/>
        <shadow val="0"/>
        <u val="none"/>
        <vertAlign val="baseline"/>
        <sz val="12"/>
        <color theme="1"/>
        <name val="Franklin Gothic Book"/>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numFmt numFmtId="6" formatCode="#,##0_);[Red]\(#,##0\)"/>
    </dxf>
    <dxf>
      <font>
        <b val="0"/>
        <i val="0"/>
        <strike val="0"/>
        <condense val="0"/>
        <extend val="0"/>
        <outline val="0"/>
        <shadow val="0"/>
        <u val="none"/>
        <vertAlign val="baseline"/>
        <sz val="12"/>
        <color theme="1"/>
        <name val="Franklin Gothic Book"/>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numFmt numFmtId="6" formatCode="#,##0_);[Red]\(#,##0\)"/>
    </dxf>
    <dxf>
      <font>
        <b val="0"/>
        <i val="0"/>
        <strike val="0"/>
        <condense val="0"/>
        <extend val="0"/>
        <outline val="0"/>
        <shadow val="0"/>
        <u val="none"/>
        <vertAlign val="baseline"/>
        <sz val="12"/>
        <color theme="1"/>
        <name val="Franklin Gothic Book"/>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numFmt numFmtId="6" formatCode="#,##0_);[Red]\(#,##0\)"/>
    </dxf>
    <dxf>
      <font>
        <b val="0"/>
        <i val="0"/>
        <strike val="0"/>
        <condense val="0"/>
        <extend val="0"/>
        <outline val="0"/>
        <shadow val="0"/>
        <u val="none"/>
        <vertAlign val="baseline"/>
        <sz val="12"/>
        <color theme="1"/>
        <name val="Franklin Gothic Book"/>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numFmt numFmtId="6" formatCode="#,##0_);[Red]\(#,##0\)"/>
    </dxf>
    <dxf>
      <font>
        <b val="0"/>
        <i val="0"/>
        <strike val="0"/>
        <condense val="0"/>
        <extend val="0"/>
        <outline val="0"/>
        <shadow val="0"/>
        <u val="none"/>
        <vertAlign val="baseline"/>
        <sz val="12"/>
        <color theme="1"/>
        <name val="Franklin Gothic Book"/>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numFmt numFmtId="6" formatCode="#,##0_);[Red]\(#,##0\)"/>
    </dxf>
    <dxf>
      <font>
        <b val="0"/>
        <i val="0"/>
        <strike val="0"/>
        <condense val="0"/>
        <extend val="0"/>
        <outline val="0"/>
        <shadow val="0"/>
        <u val="none"/>
        <vertAlign val="baseline"/>
        <sz val="12"/>
        <color theme="1"/>
        <name val="Franklin Gothic Book"/>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numFmt numFmtId="6" formatCode="#,##0_);[Red]\(#,##0\)"/>
    </dxf>
    <dxf>
      <font>
        <b val="0"/>
        <i val="0"/>
        <strike val="0"/>
        <condense val="0"/>
        <extend val="0"/>
        <outline val="0"/>
        <shadow val="0"/>
        <u val="none"/>
        <vertAlign val="baseline"/>
        <sz val="12"/>
        <color theme="1"/>
        <name val="Franklin Gothic Book"/>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numFmt numFmtId="6" formatCode="#,##0_);[Red]\(#,##0\)"/>
    </dxf>
    <dxf>
      <font>
        <b val="0"/>
        <i val="0"/>
        <strike val="0"/>
        <condense val="0"/>
        <extend val="0"/>
        <outline val="0"/>
        <shadow val="0"/>
        <u val="none"/>
        <vertAlign val="baseline"/>
        <sz val="12"/>
        <color theme="1"/>
        <name val="Franklin Gothic Book"/>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numFmt numFmtId="6" formatCode="#,##0_);[Red]\(#,##0\)"/>
    </dxf>
    <dxf>
      <font>
        <b val="0"/>
        <i val="0"/>
        <strike val="0"/>
        <condense val="0"/>
        <extend val="0"/>
        <outline val="0"/>
        <shadow val="0"/>
        <u val="none"/>
        <vertAlign val="baseline"/>
        <sz val="12"/>
        <color theme="1"/>
        <name val="Franklin Gothic Book"/>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numFmt numFmtId="6" formatCode="#,##0_);[Red]\(#,##0\)"/>
    </dxf>
    <dxf>
      <font>
        <b val="0"/>
        <i val="0"/>
        <strike val="0"/>
        <condense val="0"/>
        <extend val="0"/>
        <outline val="0"/>
        <shadow val="0"/>
        <u val="none"/>
        <vertAlign val="baseline"/>
        <sz val="12"/>
        <color theme="1"/>
        <name val="Franklin Gothic Book"/>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numFmt numFmtId="6" formatCode="#,##0_);[Red]\(#,##0\)"/>
    </dxf>
    <dxf>
      <font>
        <b val="0"/>
        <i val="0"/>
        <strike val="0"/>
        <condense val="0"/>
        <extend val="0"/>
        <outline val="0"/>
        <shadow val="0"/>
        <u val="none"/>
        <vertAlign val="baseline"/>
        <sz val="12"/>
        <color theme="1"/>
        <name val="Franklin Gothic Book"/>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numFmt numFmtId="6" formatCode="#,##0_);[Red]\(#,##0\)"/>
    </dxf>
    <dxf>
      <font>
        <b val="0"/>
        <i val="0"/>
        <strike val="0"/>
        <condense val="0"/>
        <extend val="0"/>
        <outline val="0"/>
        <shadow val="0"/>
        <u val="none"/>
        <vertAlign val="baseline"/>
        <sz val="12"/>
        <color theme="1"/>
        <name val="Franklin Gothic Book"/>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2"/>
        <color theme="1"/>
        <name val="Franklin Gothic Book"/>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2"/>
        <color theme="1"/>
        <name val="Franklin Gothic Book"/>
        <scheme val="minor"/>
      </font>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2"/>
        <color theme="1"/>
        <name val="Franklin Gothic Book"/>
        <family val="2"/>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2"/>
        <color theme="1"/>
        <name val="Franklin Gothic Book"/>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2"/>
        <color theme="1"/>
        <name val="Franklin Gothic Book"/>
        <family val="2"/>
        <scheme val="minor"/>
      </font>
      <numFmt numFmtId="6" formatCode="#,##0_);[Red]\(#,##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numFmt numFmtId="6" formatCode="#,##0_);[Red]\(#,##0\)"/>
    </dxf>
    <dxf>
      <font>
        <b val="0"/>
        <i val="0"/>
        <strike val="0"/>
        <condense val="0"/>
        <extend val="0"/>
        <outline val="0"/>
        <shadow val="0"/>
        <u val="none"/>
        <vertAlign val="baseline"/>
        <sz val="12"/>
        <color theme="1"/>
        <name val="Franklin Gothic Book"/>
        <scheme val="minor"/>
      </font>
      <numFmt numFmtId="6" formatCode="#,##0_);[Red]\(#,##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2"/>
        <color theme="1"/>
        <name val="Franklin Gothic Book"/>
        <family val="2"/>
        <scheme val="minor"/>
      </font>
      <numFmt numFmtId="6" formatCode="#,##0_);[Red]\(#,##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2"/>
        <color theme="1"/>
        <name val="Franklin Gothic Book"/>
        <scheme val="minor"/>
      </font>
      <numFmt numFmtId="6" formatCode="#,##0_);[Red]\(#,##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2"/>
        <color theme="1"/>
        <name val="Franklin Gothic Book"/>
        <family val="2"/>
        <scheme val="minor"/>
      </font>
      <numFmt numFmtId="6" formatCode="#,##0_);[Red]\(#,##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2"/>
        <color theme="1"/>
        <name val="Franklin Gothic Book"/>
        <scheme val="minor"/>
      </font>
      <numFmt numFmtId="6" formatCode="#,##0_);[Red]\(#,##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2"/>
        <color theme="1"/>
        <name val="Franklin Gothic Book"/>
        <family val="2"/>
        <scheme val="minor"/>
      </font>
      <numFmt numFmtId="6" formatCode="#,##0_);[Red]\(#,##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2"/>
        <color theme="1"/>
        <name val="Franklin Gothic Book"/>
        <scheme val="minor"/>
      </font>
      <numFmt numFmtId="6" formatCode="#,##0_);[Red]\(#,##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2"/>
        <color theme="1"/>
        <name val="Franklin Gothic Book"/>
        <family val="2"/>
        <scheme val="minor"/>
      </font>
      <numFmt numFmtId="6" formatCode="#,##0_);[Red]\(#,##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2"/>
        <color theme="1"/>
        <name val="Franklin Gothic Book"/>
        <scheme val="minor"/>
      </font>
      <numFmt numFmtId="6" formatCode="#,##0_);[Red]\(#,##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2"/>
        <color theme="1"/>
        <name val="Franklin Gothic Book"/>
        <family val="2"/>
        <scheme val="minor"/>
      </font>
      <numFmt numFmtId="6" formatCode="#,##0_);[Red]\(#,##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2"/>
        <color theme="1"/>
        <name val="Franklin Gothic Book"/>
        <scheme val="minor"/>
      </font>
      <numFmt numFmtId="6" formatCode="#,##0_);[Red]\(#,##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2"/>
        <color theme="1"/>
        <name val="Franklin Gothic Book"/>
        <family val="2"/>
        <scheme val="minor"/>
      </font>
      <numFmt numFmtId="6" formatCode="#,##0_);[Red]\(#,##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2"/>
        <color theme="1"/>
        <name val="Franklin Gothic Book"/>
        <scheme val="minor"/>
      </font>
      <numFmt numFmtId="6" formatCode="#,##0_);[Red]\(#,##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2"/>
        <color theme="1"/>
        <name val="Franklin Gothic Book"/>
        <family val="2"/>
        <scheme val="minor"/>
      </font>
      <numFmt numFmtId="6" formatCode="#,##0_);[Red]\(#,##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2"/>
        <color theme="1"/>
        <name val="Franklin Gothic Book"/>
        <scheme val="minor"/>
      </font>
      <numFmt numFmtId="6" formatCode="#,##0_);[Red]\(#,##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2"/>
        <color theme="1"/>
        <name val="Franklin Gothic Book"/>
        <family val="2"/>
        <scheme val="minor"/>
      </font>
      <numFmt numFmtId="6" formatCode="#,##0_);[Red]\(#,##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2"/>
        <color theme="1"/>
        <name val="Franklin Gothic Book"/>
        <scheme val="minor"/>
      </font>
      <numFmt numFmtId="6" formatCode="#,##0_);[Red]\(#,##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2"/>
        <color theme="1"/>
        <name val="Franklin Gothic Book"/>
        <family val="2"/>
        <scheme val="minor"/>
      </font>
      <numFmt numFmtId="6" formatCode="#,##0_);[Red]\(#,##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2"/>
        <color theme="1"/>
        <name val="Franklin Gothic Book"/>
        <scheme val="minor"/>
      </font>
      <numFmt numFmtId="6" formatCode="#,##0_);[Red]\(#,##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2"/>
        <color theme="1"/>
        <name val="Franklin Gothic Book"/>
        <family val="2"/>
        <scheme val="minor"/>
      </font>
      <numFmt numFmtId="6" formatCode="#,##0_);[Red]\(#,##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2"/>
        <color theme="1"/>
        <name val="Franklin Gothic Book"/>
        <scheme val="minor"/>
      </font>
      <numFmt numFmtId="6" formatCode="#,##0_);[Red]\(#,##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2"/>
        <color theme="1"/>
        <name val="Franklin Gothic Book"/>
        <family val="2"/>
        <scheme val="minor"/>
      </font>
      <numFmt numFmtId="6" formatCode="#,##0_);[Red]\(#,##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2"/>
        <color theme="1"/>
        <name val="Franklin Gothic Book"/>
        <scheme val="minor"/>
      </font>
      <numFmt numFmtId="6" formatCode="#,##0_);[Red]\(#,##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2"/>
        <color theme="1"/>
        <name val="Franklin Gothic Book"/>
        <family val="2"/>
        <scheme val="minor"/>
      </font>
      <numFmt numFmtId="6" formatCode="#,##0_);[Red]\(#,##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2"/>
        <color theme="1"/>
        <name val="Franklin Gothic Book"/>
        <scheme val="minor"/>
      </font>
      <numFmt numFmtId="6" formatCode="#,##0_);[Red]\(#,##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2"/>
        <color theme="1"/>
        <name val="Franklin Gothic Book"/>
        <family val="2"/>
        <scheme val="minor"/>
      </font>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2"/>
        <color theme="1"/>
        <name val="Franklin Gothic Book"/>
        <scheme val="minor"/>
      </font>
      <numFmt numFmtId="6" formatCode="#,##0_);[Red]\(#,##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2"/>
        <color theme="1"/>
        <name val="Franklin Gothic Book"/>
        <family val="2"/>
        <scheme val="minor"/>
      </font>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2"/>
        <color theme="1"/>
        <name val="Franklin Gothic Book"/>
        <scheme val="minor"/>
      </font>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2"/>
        <color theme="1"/>
        <name val="Franklin Gothic Book"/>
        <family val="2"/>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2"/>
        <color theme="1"/>
        <name val="Franklin Gothic Book"/>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2"/>
        <color theme="1"/>
        <name val="Franklin Gothic Book"/>
        <family val="2"/>
        <scheme val="minor"/>
      </font>
      <numFmt numFmtId="6" formatCode="#,##0_);[Red]\(#,##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2"/>
        <color theme="1"/>
        <name val="Franklin Gothic Book"/>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2"/>
        <color theme="1"/>
        <name val="Franklin Gothic Book"/>
        <family val="2"/>
        <scheme val="minor"/>
      </font>
      <numFmt numFmtId="6" formatCode="#,##0_);[Red]\(#,##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2"/>
        <color theme="1"/>
        <name val="Franklin Gothic Book"/>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2"/>
        <color theme="1"/>
        <name val="Franklin Gothic Book"/>
        <family val="2"/>
        <scheme val="minor"/>
      </font>
      <numFmt numFmtId="6" formatCode="#,##0_);[Red]\(#,##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2"/>
        <color theme="1"/>
        <name val="Franklin Gothic Book"/>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2"/>
        <color theme="1"/>
        <name val="Franklin Gothic Book"/>
        <family val="2"/>
        <scheme val="minor"/>
      </font>
      <numFmt numFmtId="6" formatCode="#,##0_);[Red]\(#,##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2"/>
        <color theme="1"/>
        <name val="Franklin Gothic Book"/>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2"/>
        <color theme="1"/>
        <name val="Franklin Gothic Book"/>
        <family val="2"/>
        <scheme val="minor"/>
      </font>
      <numFmt numFmtId="6" formatCode="#,##0_);[Red]\(#,##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2"/>
        <color theme="1"/>
        <name val="Franklin Gothic Book"/>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2"/>
        <color theme="1"/>
        <name val="Franklin Gothic Book"/>
        <family val="2"/>
        <scheme val="minor"/>
      </font>
      <numFmt numFmtId="6" formatCode="#,##0_);[Red]\(#,##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2"/>
        <color theme="1"/>
        <name val="Franklin Gothic Book"/>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2"/>
        <color theme="1"/>
        <name val="Franklin Gothic Book"/>
        <family val="2"/>
        <scheme val="minor"/>
      </font>
      <numFmt numFmtId="6" formatCode="#,##0_);[Red]\(#,##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2"/>
        <color theme="1"/>
        <name val="Franklin Gothic Book"/>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2"/>
        <color theme="1"/>
        <name val="Franklin Gothic Book"/>
        <family val="2"/>
        <scheme val="minor"/>
      </font>
      <numFmt numFmtId="6" formatCode="#,##0_);[Red]\(#,##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2"/>
        <color theme="1"/>
        <name val="Franklin Gothic Book"/>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2"/>
        <color theme="1"/>
        <name val="Franklin Gothic Book"/>
        <family val="2"/>
        <scheme val="minor"/>
      </font>
      <numFmt numFmtId="6" formatCode="#,##0_);[Red]\(#,##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2"/>
        <color theme="1"/>
        <name val="Franklin Gothic Book"/>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2"/>
        <color theme="1"/>
        <name val="Franklin Gothic Book"/>
        <family val="2"/>
        <scheme val="minor"/>
      </font>
      <numFmt numFmtId="6" formatCode="#,##0_);[Red]\(#,##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2"/>
        <color theme="1"/>
        <name val="Franklin Gothic Book"/>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2"/>
        <color theme="1"/>
        <name val="Franklin Gothic Book"/>
        <family val="2"/>
        <scheme val="minor"/>
      </font>
      <numFmt numFmtId="6" formatCode="#,##0_);[Red]\(#,##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2"/>
        <color theme="1"/>
        <name val="Franklin Gothic Book"/>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2"/>
        <color theme="1"/>
        <name val="Franklin Gothic Book"/>
        <family val="2"/>
        <scheme val="minor"/>
      </font>
      <numFmt numFmtId="6" formatCode="#,##0_);[Red]\(#,##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2"/>
        <color theme="1"/>
        <name val="Franklin Gothic Book"/>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2"/>
        <color theme="1"/>
        <name val="Franklin Gothic Book"/>
        <family val="2"/>
        <scheme val="minor"/>
      </font>
      <numFmt numFmtId="6" formatCode="#,##0_);[Red]\(#,##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2"/>
        <color theme="1"/>
        <name val="Franklin Gothic Book"/>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2"/>
        <color theme="1"/>
        <name val="Franklin Gothic Book"/>
        <family val="2"/>
        <scheme val="minor"/>
      </font>
      <numFmt numFmtId="6" formatCode="#,##0_);[Red]\(#,##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2"/>
        <color theme="1"/>
        <name val="Franklin Gothic Book"/>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2"/>
        <color theme="1"/>
        <name val="Franklin Gothic Book"/>
        <family val="2"/>
        <scheme val="minor"/>
      </font>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2"/>
        <color theme="1"/>
        <name val="Franklin Gothic Book"/>
        <scheme val="minor"/>
      </font>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2"/>
        <color theme="1"/>
        <name val="Franklin Gothic Book"/>
        <scheme val="minor"/>
      </font>
      <numFmt numFmtId="3" formatCode="#,##0"/>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2"/>
        <color theme="1"/>
        <name val="Franklin Gothic Book"/>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2"/>
        <color theme="1"/>
        <name val="Franklin Gothic Book"/>
        <scheme val="minor"/>
      </font>
      <numFmt numFmtId="6" formatCode="#,##0_);[Red]\(#,##0\)"/>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2"/>
        <color theme="1"/>
        <name val="Franklin Gothic Book"/>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2"/>
        <color theme="1"/>
        <name val="Franklin Gothic Book"/>
        <scheme val="minor"/>
      </font>
      <numFmt numFmtId="6" formatCode="#,##0_);[Red]\(#,##0\)"/>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2"/>
        <color theme="1"/>
        <name val="Franklin Gothic Book"/>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2"/>
        <color theme="1"/>
        <name val="Franklin Gothic Book"/>
        <scheme val="minor"/>
      </font>
      <numFmt numFmtId="6" formatCode="#,##0_);[Red]\(#,##0\)"/>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2"/>
        <color theme="1"/>
        <name val="Franklin Gothic Book"/>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2"/>
        <color theme="1"/>
        <name val="Franklin Gothic Book"/>
        <scheme val="minor"/>
      </font>
      <numFmt numFmtId="6" formatCode="#,##0_);[Red]\(#,##0\)"/>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2"/>
        <color theme="1"/>
        <name val="Franklin Gothic Book"/>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2"/>
        <color theme="1"/>
        <name val="Franklin Gothic Book"/>
        <scheme val="minor"/>
      </font>
      <numFmt numFmtId="6" formatCode="#,##0_);[Red]\(#,##0\)"/>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2"/>
        <color theme="1"/>
        <name val="Franklin Gothic Book"/>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2"/>
        <color theme="1"/>
        <name val="Franklin Gothic Book"/>
        <scheme val="minor"/>
      </font>
      <numFmt numFmtId="6" formatCode="#,##0_);[Red]\(#,##0\)"/>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2"/>
        <color theme="1"/>
        <name val="Franklin Gothic Book"/>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2"/>
        <color theme="1"/>
        <name val="Franklin Gothic Book"/>
        <scheme val="minor"/>
      </font>
      <numFmt numFmtId="6" formatCode="#,##0_);[Red]\(#,##0\)"/>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2"/>
        <color theme="1"/>
        <name val="Franklin Gothic Book"/>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2"/>
        <color theme="1"/>
        <name val="Franklin Gothic Book"/>
        <scheme val="minor"/>
      </font>
      <numFmt numFmtId="6" formatCode="#,##0_);[Red]\(#,##0\)"/>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2"/>
        <color theme="1"/>
        <name val="Franklin Gothic Book"/>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2"/>
        <color theme="1"/>
        <name val="Franklin Gothic Book"/>
        <scheme val="minor"/>
      </font>
      <numFmt numFmtId="6" formatCode="#,##0_);[Red]\(#,##0\)"/>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2"/>
        <color theme="1"/>
        <name val="Franklin Gothic Book"/>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2"/>
        <color theme="1"/>
        <name val="Franklin Gothic Book"/>
        <scheme val="minor"/>
      </font>
      <numFmt numFmtId="6" formatCode="#,##0_);[Red]\(#,##0\)"/>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2"/>
        <color theme="1"/>
        <name val="Franklin Gothic Book"/>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2"/>
        <color theme="1"/>
        <name val="Franklin Gothic Book"/>
        <scheme val="minor"/>
      </font>
      <numFmt numFmtId="6" formatCode="#,##0_);[Red]\(#,##0\)"/>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2"/>
        <color theme="1"/>
        <name val="Franklin Gothic Book"/>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2"/>
        <color theme="1"/>
        <name val="Franklin Gothic Book"/>
        <scheme val="minor"/>
      </font>
      <numFmt numFmtId="6" formatCode="#,##0_);[Red]\(#,##0\)"/>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2"/>
        <color theme="1"/>
        <name val="Franklin Gothic Book"/>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2"/>
        <color theme="1"/>
        <name val="Franklin Gothic Book"/>
        <scheme val="minor"/>
      </font>
      <numFmt numFmtId="6" formatCode="#,##0_);[Red]\(#,##0\)"/>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2"/>
        <color theme="1"/>
        <name val="Franklin Gothic Book"/>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2"/>
        <color theme="1"/>
        <name val="Franklin Gothic Book"/>
        <scheme val="minor"/>
      </font>
      <numFmt numFmtId="6" formatCode="#,##0_);[Red]\(#,##0\)"/>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2"/>
        <color theme="1"/>
        <name val="Franklin Gothic Book"/>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i val="0"/>
        <strike val="0"/>
        <condense val="0"/>
        <extend val="0"/>
        <outline val="0"/>
        <shadow val="0"/>
        <u val="none"/>
        <vertAlign val="baseline"/>
        <sz val="12"/>
        <color theme="1"/>
        <name val="Franklin Gothic Book"/>
        <scheme val="minor"/>
      </font>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2"/>
        <color theme="1"/>
        <name val="Franklin Gothic Book"/>
        <scheme val="minor"/>
      </font>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2"/>
        <color theme="1"/>
        <name val="Franklin Gothic Book"/>
        <scheme val="minor"/>
      </font>
      <numFmt numFmtId="3" formatCode="#,##0"/>
      <fill>
        <patternFill patternType="none">
          <fgColor indexed="64"/>
          <bgColor indexed="65"/>
        </patternFill>
      </fill>
      <alignment horizontal="general" vertical="center" textRotation="0" wrapText="0" indent="0" justifyLastLine="0" shrinkToFit="0" readingOrder="0"/>
    </dxf>
    <dxf>
      <font>
        <color rgb="FFFF0000"/>
      </font>
    </dxf>
    <dxf>
      <font>
        <color rgb="FFFF0000"/>
      </font>
    </dxf>
    <dxf>
      <font>
        <color rgb="FFFF0000"/>
      </font>
    </dxf>
    <dxf>
      <fill>
        <patternFill patternType="solid">
          <fgColor theme="4" tint="0.79998168889431442"/>
          <bgColor theme="4" tint="0.79998168889431442"/>
        </patternFill>
      </fill>
    </dxf>
    <dxf>
      <fill>
        <patternFill patternType="solid">
          <fgColor theme="4" tint="0.79998168889431442"/>
          <bgColor theme="4" tint="0.79998168889431442"/>
        </patternFill>
      </fill>
    </dxf>
    <dxf>
      <font>
        <b/>
        <color theme="4" tint="-0.249977111117893"/>
      </font>
    </dxf>
    <dxf>
      <font>
        <b/>
        <color theme="4" tint="-0.249977111117893"/>
      </font>
    </dxf>
    <dxf>
      <font>
        <b/>
        <color theme="4" tint="-0.249977111117893"/>
      </font>
      <border>
        <top style="thin">
          <color theme="4"/>
        </top>
      </border>
    </dxf>
    <dxf>
      <font>
        <b/>
        <color theme="4" tint="-0.249977111117893"/>
      </font>
      <border>
        <bottom style="thin">
          <color theme="4"/>
        </bottom>
      </border>
    </dxf>
    <dxf>
      <font>
        <color theme="1" tint="0.24994659260841701"/>
      </font>
      <border>
        <top style="thin">
          <color theme="4"/>
        </top>
        <bottom style="thin">
          <color theme="4"/>
        </bottom>
      </border>
    </dxf>
  </dxfs>
  <tableStyles count="1" defaultTableStyle="TableStyleMedium2" defaultPivotStyle="PivotStyleLight16">
    <tableStyle name="Cash Flow Table" pivot="0" count="7" xr9:uid="{00000000-0011-0000-FFFF-FFFF00000000}">
      <tableStyleElement type="wholeTable" dxfId="137"/>
      <tableStyleElement type="headerRow" dxfId="136"/>
      <tableStyleElement type="totalRow" dxfId="135"/>
      <tableStyleElement type="firstColumn" dxfId="134"/>
      <tableStyleElement type="lastColumn" dxfId="133"/>
      <tableStyleElement type="firstRowStripe" dxfId="132"/>
      <tableStyleElement type="firstColumnStripe" dxfId="131"/>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Summary" displayName="Summary" ref="A9:P11" headerRowCount="0" totalsRowShown="0" headerRowDxfId="127" dataDxfId="126">
  <tableColumns count="16">
    <tableColumn id="1" xr3:uid="{00000000-0010-0000-0000-000001000000}" name="Column1" headerRowDxfId="125"/>
    <tableColumn id="2" xr3:uid="{00000000-0010-0000-0000-000002000000}" name="Column2" headerRowDxfId="124" dataDxfId="123"/>
    <tableColumn id="3" xr3:uid="{00000000-0010-0000-0000-000003000000}" name="Column3" headerRowDxfId="122" dataDxfId="121"/>
    <tableColumn id="4" xr3:uid="{00000000-0010-0000-0000-000004000000}" name="Column4" headerRowDxfId="120" dataDxfId="119"/>
    <tableColumn id="5" xr3:uid="{00000000-0010-0000-0000-000005000000}" name="Column5" headerRowDxfId="118" dataDxfId="117"/>
    <tableColumn id="6" xr3:uid="{00000000-0010-0000-0000-000006000000}" name="Column6" headerRowDxfId="116" dataDxfId="115"/>
    <tableColumn id="7" xr3:uid="{00000000-0010-0000-0000-000007000000}" name="Column7" headerRowDxfId="114" dataDxfId="113"/>
    <tableColumn id="8" xr3:uid="{00000000-0010-0000-0000-000008000000}" name="Column8" headerRowDxfId="112" dataDxfId="111"/>
    <tableColumn id="9" xr3:uid="{00000000-0010-0000-0000-000009000000}" name="Column9" headerRowDxfId="110" dataDxfId="109"/>
    <tableColumn id="10" xr3:uid="{00000000-0010-0000-0000-00000A000000}" name="Column10" headerRowDxfId="108" dataDxfId="107"/>
    <tableColumn id="11" xr3:uid="{00000000-0010-0000-0000-00000B000000}" name="Column11" headerRowDxfId="106" dataDxfId="105"/>
    <tableColumn id="12" xr3:uid="{00000000-0010-0000-0000-00000C000000}" name="Column12" headerRowDxfId="104" dataDxfId="103"/>
    <tableColumn id="13" xr3:uid="{00000000-0010-0000-0000-00000D000000}" name="Column13" headerRowDxfId="102" dataDxfId="101"/>
    <tableColumn id="14" xr3:uid="{00000000-0010-0000-0000-00000E000000}" name="Column14" headerRowDxfId="100" dataDxfId="99"/>
    <tableColumn id="15" xr3:uid="{00000000-0010-0000-0000-00000F000000}" name="Column15" headerRowDxfId="98" dataDxfId="97">
      <calculatedColumnFormula>IFERROR(AVERAGE(Summary[[#This Row],[Column3]:[Column14]]),"")</calculatedColumnFormula>
    </tableColumn>
    <tableColumn id="16" xr3:uid="{00000000-0010-0000-0000-000010000000}" name="Column16" headerRowDxfId="96" dataDxfId="95"/>
  </tableColumns>
  <tableStyleInfo name="Cash Flow Table"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1000000}" name="Receipts" displayName="Receipts" ref="A14:P17" headerRowCount="0" totalsRowCount="1">
  <tableColumns count="16">
    <tableColumn id="1" xr3:uid="{00000000-0010-0000-0100-000001000000}" name="Column1" totalsRowLabel="Total Cash Receipts" headerRowDxfId="94" totalsRowDxfId="93"/>
    <tableColumn id="2" xr3:uid="{00000000-0010-0000-0100-000002000000}" name="Column2" totalsRowFunction="sum" headerRowDxfId="92" totalsRowDxfId="91"/>
    <tableColumn id="3" xr3:uid="{00000000-0010-0000-0100-000003000000}" name="Column3" totalsRowFunction="sum" headerRowDxfId="90" totalsRowDxfId="89"/>
    <tableColumn id="4" xr3:uid="{00000000-0010-0000-0100-000004000000}" name="Column4" totalsRowFunction="sum" headerRowDxfId="88" totalsRowDxfId="87"/>
    <tableColumn id="5" xr3:uid="{00000000-0010-0000-0100-000005000000}" name="Column5" totalsRowFunction="sum" headerRowDxfId="86" totalsRowDxfId="85"/>
    <tableColumn id="6" xr3:uid="{00000000-0010-0000-0100-000006000000}" name="Column6" totalsRowFunction="sum" headerRowDxfId="84" totalsRowDxfId="83"/>
    <tableColumn id="7" xr3:uid="{00000000-0010-0000-0100-000007000000}" name="Column7" totalsRowFunction="sum" headerRowDxfId="82" totalsRowDxfId="81"/>
    <tableColumn id="8" xr3:uid="{00000000-0010-0000-0100-000008000000}" name="Column8" totalsRowFunction="sum" headerRowDxfId="80" totalsRowDxfId="79"/>
    <tableColumn id="9" xr3:uid="{00000000-0010-0000-0100-000009000000}" name="Column9" totalsRowFunction="sum" headerRowDxfId="78" totalsRowDxfId="77"/>
    <tableColumn id="10" xr3:uid="{00000000-0010-0000-0100-00000A000000}" name="Column10" totalsRowFunction="sum" headerRowDxfId="76" totalsRowDxfId="75"/>
    <tableColumn id="11" xr3:uid="{00000000-0010-0000-0100-00000B000000}" name="Column11" totalsRowFunction="sum" headerRowDxfId="74" totalsRowDxfId="73"/>
    <tableColumn id="12" xr3:uid="{00000000-0010-0000-0100-00000C000000}" name="Column12" totalsRowFunction="sum" headerRowDxfId="72" totalsRowDxfId="71"/>
    <tableColumn id="13" xr3:uid="{00000000-0010-0000-0100-00000D000000}" name="Column13" totalsRowFunction="sum" headerRowDxfId="70" totalsRowDxfId="69"/>
    <tableColumn id="14" xr3:uid="{00000000-0010-0000-0100-00000E000000}" name="Column14" totalsRowFunction="sum" headerRowDxfId="68" totalsRowDxfId="67"/>
    <tableColumn id="15" xr3:uid="{00000000-0010-0000-0100-00000F000000}" name="Column15" totalsRowFunction="custom" headerRowDxfId="66" totalsRowDxfId="65">
      <calculatedColumnFormula>IFERROR(AVERAGE(Receipts[[#This Row],[Column3]:[Column14]]),"")</calculatedColumnFormula>
      <totalsRowFormula>IFERROR(AVERAGE(Receipts[[#Totals],[Column3]:[Column14]]),"")</totalsRowFormula>
    </tableColumn>
    <tableColumn id="16" xr3:uid="{00000000-0010-0000-0100-000010000000}" name="Column16" headerRowDxfId="64" totalsRowDxfId="63"/>
  </tableColumns>
  <tableStyleInfo name="Cash Flow Table"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2000000}" name="PaidOut" displayName="PaidOut" ref="A20:P33" headerRowCount="0" totalsRowCount="1">
  <tableColumns count="16">
    <tableColumn id="1" xr3:uid="{00000000-0010-0000-0200-000001000000}" name="Column1" totalsRowLabel="Total Cash Paid Out" headerRowDxfId="62" totalsRowDxfId="61"/>
    <tableColumn id="2" xr3:uid="{00000000-0010-0000-0200-000002000000}" name="Column2" headerRowDxfId="60" totalsRowDxfId="59"/>
    <tableColumn id="3" xr3:uid="{00000000-0010-0000-0200-000003000000}" name="Column3" totalsRowFunction="sum" headerRowDxfId="58" totalsRowDxfId="57"/>
    <tableColumn id="4" xr3:uid="{00000000-0010-0000-0200-000004000000}" name="Column4" totalsRowFunction="sum" headerRowDxfId="56" totalsRowDxfId="55"/>
    <tableColumn id="5" xr3:uid="{00000000-0010-0000-0200-000005000000}" name="Column5" totalsRowFunction="sum" headerRowDxfId="54" totalsRowDxfId="53"/>
    <tableColumn id="6" xr3:uid="{00000000-0010-0000-0200-000006000000}" name="Column6" totalsRowFunction="sum" headerRowDxfId="52" totalsRowDxfId="51"/>
    <tableColumn id="7" xr3:uid="{00000000-0010-0000-0200-000007000000}" name="Column7" totalsRowFunction="sum" headerRowDxfId="50" totalsRowDxfId="49"/>
    <tableColumn id="8" xr3:uid="{00000000-0010-0000-0200-000008000000}" name="Column8" totalsRowFunction="sum" headerRowDxfId="48" totalsRowDxfId="47"/>
    <tableColumn id="9" xr3:uid="{00000000-0010-0000-0200-000009000000}" name="Column9" totalsRowFunction="sum" headerRowDxfId="46" totalsRowDxfId="45"/>
    <tableColumn id="10" xr3:uid="{00000000-0010-0000-0200-00000A000000}" name="Column10" totalsRowFunction="sum" headerRowDxfId="44" totalsRowDxfId="43"/>
    <tableColumn id="11" xr3:uid="{00000000-0010-0000-0200-00000B000000}" name="Column11" totalsRowFunction="sum" headerRowDxfId="42" totalsRowDxfId="41"/>
    <tableColumn id="12" xr3:uid="{00000000-0010-0000-0200-00000C000000}" name="Column12" totalsRowFunction="sum" headerRowDxfId="40" totalsRowDxfId="39"/>
    <tableColumn id="13" xr3:uid="{00000000-0010-0000-0200-00000D000000}" name="Column13" totalsRowFunction="sum" headerRowDxfId="38" totalsRowDxfId="37"/>
    <tableColumn id="14" xr3:uid="{00000000-0010-0000-0200-00000E000000}" name="Column14" totalsRowFunction="sum" headerRowDxfId="36" totalsRowDxfId="35"/>
    <tableColumn id="15" xr3:uid="{00000000-0010-0000-0200-00000F000000}" name="Column15" totalsRowFunction="custom" headerRowDxfId="34" dataDxfId="33" totalsRowDxfId="32">
      <calculatedColumnFormula>IFERROR(AVERAGE(PaidOut[[#This Row],[Column3]:[Column14]]),"")</calculatedColumnFormula>
      <totalsRowFormula>IFERROR(AVERAGE(PaidOut[[#Totals],[Column3]:[Column14]]),"")</totalsRowFormula>
    </tableColumn>
    <tableColumn id="16" xr3:uid="{00000000-0010-0000-0200-000010000000}" name="Column16" headerRowDxfId="31" totalsRowDxfId="30"/>
  </tableColumns>
  <tableStyleInfo name="Cash Flow Table"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3000000}" name="OpData" displayName="OpData" ref="A36:P41" headerRowCount="0" totalsRowShown="0">
  <tableColumns count="16">
    <tableColumn id="1" xr3:uid="{00000000-0010-0000-0300-000001000000}" name="Column1" headerRowDxfId="29"/>
    <tableColumn id="2" xr3:uid="{00000000-0010-0000-0300-000002000000}" name="Column2" headerRowDxfId="28"/>
    <tableColumn id="3" xr3:uid="{00000000-0010-0000-0300-000003000000}" name="Column3" headerRowDxfId="27" dataDxfId="26"/>
    <tableColumn id="4" xr3:uid="{00000000-0010-0000-0300-000004000000}" name="Column4" headerRowDxfId="25" dataDxfId="24"/>
    <tableColumn id="5" xr3:uid="{00000000-0010-0000-0300-000005000000}" name="Column5" headerRowDxfId="23" dataDxfId="22"/>
    <tableColumn id="6" xr3:uid="{00000000-0010-0000-0300-000006000000}" name="Column6" headerRowDxfId="21" dataDxfId="20"/>
    <tableColumn id="7" xr3:uid="{00000000-0010-0000-0300-000007000000}" name="Column7" headerRowDxfId="19" dataDxfId="18"/>
    <tableColumn id="8" xr3:uid="{00000000-0010-0000-0300-000008000000}" name="Column8" headerRowDxfId="17" dataDxfId="16"/>
    <tableColumn id="9" xr3:uid="{00000000-0010-0000-0300-000009000000}" name="Column9" headerRowDxfId="15" dataDxfId="14"/>
    <tableColumn id="10" xr3:uid="{00000000-0010-0000-0300-00000A000000}" name="Column10" headerRowDxfId="13" dataDxfId="12"/>
    <tableColumn id="11" xr3:uid="{00000000-0010-0000-0300-00000B000000}" name="Column11" headerRowDxfId="11" dataDxfId="10"/>
    <tableColumn id="12" xr3:uid="{00000000-0010-0000-0300-00000C000000}" name="Column12" headerRowDxfId="9" dataDxfId="8"/>
    <tableColumn id="13" xr3:uid="{00000000-0010-0000-0300-00000D000000}" name="Column13" headerRowDxfId="7" dataDxfId="6"/>
    <tableColumn id="14" xr3:uid="{00000000-0010-0000-0300-00000E000000}" name="Column14" headerRowDxfId="5" dataDxfId="4"/>
    <tableColumn id="15" xr3:uid="{00000000-0010-0000-0300-00000F000000}" name="Column15" headerRowDxfId="3" dataDxfId="2">
      <calculatedColumnFormula>IFERROR(AVERAGE(OpData[[#This Row],[Column3]:[Column14]]),"")</calculatedColumnFormula>
    </tableColumn>
    <tableColumn id="16" xr3:uid="{00000000-0010-0000-0300-000010000000}" name="Column16" headerRowDxfId="1" dataDxfId="0"/>
  </tableColumns>
  <tableStyleInfo name="Cash Flow Table" showFirstColumn="0" showLastColumn="0" showRowStripes="1" showColumnStripes="0"/>
</table>
</file>

<file path=xl/theme/_rels/theme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Angles">
  <a:themeElements>
    <a:clrScheme name="Angles">
      <a:dk1>
        <a:srgbClr val="000000"/>
      </a:dk1>
      <a:lt1>
        <a:srgbClr val="FFFFFF"/>
      </a:lt1>
      <a:dk2>
        <a:srgbClr val="434342"/>
      </a:dk2>
      <a:lt2>
        <a:srgbClr val="CDD7D9"/>
      </a:lt2>
      <a:accent1>
        <a:srgbClr val="797B7E"/>
      </a:accent1>
      <a:accent2>
        <a:srgbClr val="F96A1B"/>
      </a:accent2>
      <a:accent3>
        <a:srgbClr val="08A1D9"/>
      </a:accent3>
      <a:accent4>
        <a:srgbClr val="7C984A"/>
      </a:accent4>
      <a:accent5>
        <a:srgbClr val="C2AD8D"/>
      </a:accent5>
      <a:accent6>
        <a:srgbClr val="506E94"/>
      </a:accent6>
      <a:hlink>
        <a:srgbClr val="5F5F5F"/>
      </a:hlink>
      <a:folHlink>
        <a:srgbClr val="969696"/>
      </a:folHlink>
    </a:clrScheme>
    <a:fontScheme name="Angles">
      <a:majorFont>
        <a:latin typeface="Franklin Gothic Medium"/>
        <a:ea typeface=""/>
        <a:cs typeface=""/>
        <a:font script="Jpan" typeface="HG創英角ｺﾞｼｯｸUB"/>
        <a:font script="Hang" typeface="돋움"/>
        <a:font script="Hans" typeface="微软雅黑"/>
        <a:font script="Hant" typeface="微軟正黑體"/>
        <a:font script="Arab" typeface="Tahoma"/>
        <a:font script="Hebr" typeface="Aharoni"/>
        <a:font script="Thai" typeface="Lily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Franklin Gothic Book"/>
        <a:ea typeface=""/>
        <a:cs typeface=""/>
        <a:font script="Jpan" typeface="ＭＳ Ｐゴシック"/>
        <a:font script="Hang" typeface="맑은 고딕"/>
        <a:font script="Hans" typeface="隶书"/>
        <a:font script="Hant" typeface="新細明體"/>
        <a:font script="Arab" typeface="Arial"/>
        <a:font script="Hebr" typeface="Arial"/>
        <a:font script="Thai" typeface="Cordi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le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20400000"/>
            </a:lightRig>
          </a:scene3d>
          <a:sp3d contourW="6350">
            <a:bevelT w="41275" h="19050" prst="angle"/>
            <a:contourClr>
              <a:schemeClr val="phClr">
                <a:shade val="25000"/>
                <a:satMod val="150000"/>
              </a:schemeClr>
            </a:contourClr>
          </a:sp3d>
        </a:effectStyle>
      </a:effectStyleLst>
      <a:bgFillStyleLst>
        <a:solidFill>
          <a:schemeClr val="phClr"/>
        </a:solidFill>
        <a:blipFill rotWithShape="1">
          <a:blip xmlns:r="http://schemas.openxmlformats.org/officeDocument/2006/relationships" r:embed="rId1">
            <a:duotone>
              <a:schemeClr val="phClr">
                <a:tint val="90000"/>
                <a:shade val="85000"/>
              </a:schemeClr>
              <a:schemeClr val="phClr">
                <a:tint val="95000"/>
                <a:shade val="99000"/>
              </a:schemeClr>
            </a:duotone>
          </a:blip>
          <a:tile tx="0" ty="0" sx="100000" sy="100000" flip="none" algn="tl"/>
        </a:blipFill>
        <a:blipFill rotWithShape="1">
          <a:blip xmlns:r="http://schemas.openxmlformats.org/officeDocument/2006/relationships" r:embed="rId2">
            <a:duotone>
              <a:schemeClr val="phClr">
                <a:tint val="93000"/>
                <a:shade val="85000"/>
              </a:schemeClr>
              <a:schemeClr val="phClr">
                <a:tint val="96000"/>
                <a:shade val="99000"/>
              </a:schemeClr>
            </a:duotone>
          </a:blip>
          <a:tile tx="0" ty="0" sx="90000" sy="90000" flip="none" algn="tl"/>
        </a:blip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vmlDrawing" Target="../drawings/vmlDrawing1.vml"/><Relationship Id="rId6" Type="http://schemas.openxmlformats.org/officeDocument/2006/relationships/comments" Target="../comments1.xml"/><Relationship Id="rId5" Type="http://schemas.openxmlformats.org/officeDocument/2006/relationships/table" Target="../tables/table4.xml"/><Relationship Id="rId4"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41"/>
  <sheetViews>
    <sheetView showGridLines="0" tabSelected="1" workbookViewId="0"/>
  </sheetViews>
  <sheetFormatPr defaultColWidth="8.6640625" defaultRowHeight="16.5"/>
  <cols>
    <col min="1" max="1" width="36.6640625" style="3" customWidth="1"/>
    <col min="2" max="14" width="7.88671875" style="3" customWidth="1"/>
    <col min="15" max="15" width="15.5546875" style="3" customWidth="1"/>
    <col min="16" max="16" width="14.109375" style="3" customWidth="1"/>
    <col min="17" max="16384" width="8.6640625" style="3"/>
  </cols>
  <sheetData>
    <row r="1" spans="1:18" ht="39.75" thickBot="1">
      <c r="A1" s="21" t="s">
        <v>0</v>
      </c>
      <c r="B1" s="21"/>
      <c r="C1" s="21"/>
      <c r="D1" s="21"/>
      <c r="E1" s="21"/>
      <c r="F1" s="21"/>
      <c r="G1" s="22"/>
      <c r="H1" s="21"/>
      <c r="I1" s="21"/>
      <c r="J1" s="21"/>
      <c r="K1" s="21"/>
      <c r="L1" s="21"/>
      <c r="M1" s="23"/>
      <c r="N1" s="14"/>
      <c r="O1" s="24" t="s">
        <v>32</v>
      </c>
      <c r="P1" s="20">
        <v>43850</v>
      </c>
    </row>
    <row r="2" spans="1:18">
      <c r="A2" s="32" t="s">
        <v>22</v>
      </c>
      <c r="B2" s="32"/>
      <c r="C2" s="32"/>
      <c r="D2" s="32"/>
      <c r="E2" s="32"/>
      <c r="F2" s="32"/>
      <c r="G2" s="32"/>
      <c r="H2" s="32"/>
      <c r="I2" s="32"/>
      <c r="J2" s="32"/>
      <c r="K2" s="32"/>
      <c r="L2" s="32"/>
      <c r="M2" s="32"/>
      <c r="N2" s="32"/>
      <c r="O2" s="32"/>
      <c r="P2" s="32"/>
    </row>
    <row r="3" spans="1:18">
      <c r="A3" s="15" t="s">
        <v>38</v>
      </c>
      <c r="B3" s="15"/>
      <c r="C3" s="15"/>
      <c r="D3" s="15"/>
      <c r="E3" s="15"/>
      <c r="F3" s="15"/>
      <c r="G3" s="15"/>
      <c r="H3" s="15"/>
      <c r="I3" s="15"/>
      <c r="J3" s="15"/>
      <c r="K3" s="15"/>
      <c r="L3" s="15"/>
      <c r="M3" s="15"/>
      <c r="N3" s="16"/>
      <c r="O3" s="17"/>
      <c r="P3" s="18"/>
    </row>
    <row r="4" spans="1:18">
      <c r="A4" s="19" t="s">
        <v>31</v>
      </c>
      <c r="B4" s="15"/>
      <c r="C4" s="15"/>
      <c r="D4" s="15"/>
      <c r="E4" s="15"/>
      <c r="F4" s="15"/>
      <c r="G4" s="15"/>
      <c r="H4" s="15"/>
      <c r="I4" s="15"/>
      <c r="J4" s="15"/>
      <c r="K4" s="15"/>
      <c r="L4" s="15"/>
      <c r="M4" s="15"/>
      <c r="N4" s="16"/>
      <c r="O4" s="17"/>
      <c r="P4" s="18"/>
    </row>
    <row r="5" spans="1:18">
      <c r="A5" s="4"/>
      <c r="B5" s="9"/>
      <c r="C5" s="9"/>
      <c r="D5" s="9"/>
      <c r="E5" s="9"/>
      <c r="F5" s="9"/>
      <c r="G5" s="9"/>
      <c r="H5" s="9"/>
      <c r="I5" s="9"/>
      <c r="J5" s="9"/>
      <c r="K5" s="9"/>
      <c r="L5" s="9"/>
      <c r="M5" s="9"/>
      <c r="O5" s="7"/>
      <c r="P5" s="8"/>
    </row>
    <row r="6" spans="1:18" ht="33.75" thickBot="1">
      <c r="A6" s="25"/>
      <c r="B6" s="25" t="s">
        <v>24</v>
      </c>
      <c r="C6" s="26">
        <f>FiscalYear</f>
        <v>43850</v>
      </c>
      <c r="D6" s="26">
        <f>DATE(YEAR(C6),MONTH(C6)+1,1)</f>
        <v>43862</v>
      </c>
      <c r="E6" s="26">
        <f t="shared" ref="E6:N6" si="0">DATE(YEAR(D6),MONTH(D6)+1,1)</f>
        <v>43891</v>
      </c>
      <c r="F6" s="26">
        <f t="shared" si="0"/>
        <v>43922</v>
      </c>
      <c r="G6" s="26">
        <f t="shared" si="0"/>
        <v>43952</v>
      </c>
      <c r="H6" s="26">
        <f t="shared" si="0"/>
        <v>43983</v>
      </c>
      <c r="I6" s="26">
        <f t="shared" si="0"/>
        <v>44013</v>
      </c>
      <c r="J6" s="26">
        <f t="shared" si="0"/>
        <v>44044</v>
      </c>
      <c r="K6" s="26">
        <f t="shared" si="0"/>
        <v>44075</v>
      </c>
      <c r="L6" s="26">
        <f t="shared" si="0"/>
        <v>44105</v>
      </c>
      <c r="M6" s="26">
        <f t="shared" si="0"/>
        <v>44136</v>
      </c>
      <c r="N6" s="26">
        <f t="shared" si="0"/>
        <v>44166</v>
      </c>
      <c r="O6" s="27" t="s">
        <v>33</v>
      </c>
      <c r="P6" s="28" t="s">
        <v>1</v>
      </c>
    </row>
    <row r="7" spans="1:18" ht="17.25" thickTop="1">
      <c r="A7" s="10"/>
      <c r="B7" s="5"/>
      <c r="C7" s="5"/>
      <c r="D7" s="5"/>
      <c r="E7" s="5"/>
      <c r="F7" s="5"/>
      <c r="G7" s="5"/>
      <c r="H7" s="5"/>
      <c r="I7" s="5"/>
      <c r="J7" s="5"/>
      <c r="K7" s="5"/>
      <c r="L7" s="5"/>
      <c r="M7" s="5"/>
      <c r="N7" s="5"/>
      <c r="O7" s="5"/>
      <c r="P7" s="5"/>
    </row>
    <row r="8" spans="1:18" ht="20.25" thickBot="1">
      <c r="A8" s="13" t="s">
        <v>26</v>
      </c>
      <c r="B8" s="13"/>
      <c r="C8" s="13"/>
      <c r="D8" s="13"/>
      <c r="E8" s="13"/>
      <c r="F8" s="13"/>
      <c r="G8" s="13"/>
      <c r="H8" s="13"/>
      <c r="I8" s="13"/>
      <c r="J8" s="13"/>
      <c r="K8" s="13"/>
      <c r="L8" s="13"/>
      <c r="M8" s="13"/>
      <c r="N8" s="13"/>
      <c r="O8" s="13"/>
      <c r="P8" s="13"/>
    </row>
    <row r="9" spans="1:18">
      <c r="A9" s="10" t="s">
        <v>34</v>
      </c>
      <c r="B9" s="12">
        <v>0</v>
      </c>
      <c r="C9" s="12">
        <f t="shared" ref="C9:N9" si="1">B11</f>
        <v>0</v>
      </c>
      <c r="D9" s="12">
        <f t="shared" si="1"/>
        <v>0</v>
      </c>
      <c r="E9" s="12">
        <f t="shared" si="1"/>
        <v>0</v>
      </c>
      <c r="F9" s="12">
        <f t="shared" si="1"/>
        <v>0</v>
      </c>
      <c r="G9" s="12">
        <f t="shared" si="1"/>
        <v>0</v>
      </c>
      <c r="H9" s="12">
        <f t="shared" si="1"/>
        <v>0</v>
      </c>
      <c r="I9" s="12">
        <f t="shared" si="1"/>
        <v>0</v>
      </c>
      <c r="J9" s="12">
        <f t="shared" si="1"/>
        <v>0</v>
      </c>
      <c r="K9" s="12">
        <f t="shared" si="1"/>
        <v>0</v>
      </c>
      <c r="L9" s="12">
        <f t="shared" si="1"/>
        <v>0</v>
      </c>
      <c r="M9" s="12">
        <f t="shared" si="1"/>
        <v>0</v>
      </c>
      <c r="N9" s="12">
        <f t="shared" si="1"/>
        <v>0</v>
      </c>
      <c r="O9" s="12">
        <f>IFERROR(AVERAGE(Summary[[#This Row],[Column3]:[Column14]]),"")</f>
        <v>0</v>
      </c>
      <c r="P9" s="5"/>
    </row>
    <row r="10" spans="1:18" ht="15.75" customHeight="1">
      <c r="A10" s="11" t="s">
        <v>36</v>
      </c>
      <c r="B10" s="12">
        <f>SUM(B9,Receipts[[#Totals],[Column2]])</f>
        <v>0</v>
      </c>
      <c r="C10" s="12">
        <f>SUM(C9,Receipts[[#Totals],[Column3]])</f>
        <v>0</v>
      </c>
      <c r="D10" s="12">
        <f>SUM(D9,Receipts[[#Totals],[Column4]])</f>
        <v>0</v>
      </c>
      <c r="E10" s="12">
        <f>SUM(E9,Receipts[[#Totals],[Column5]])</f>
        <v>0</v>
      </c>
      <c r="F10" s="12">
        <f>SUM(F9,Receipts[[#Totals],[Column6]])</f>
        <v>0</v>
      </c>
      <c r="G10" s="12">
        <f>SUM(G9,Receipts[[#Totals],[Column7]])</f>
        <v>0</v>
      </c>
      <c r="H10" s="12">
        <f>SUM(H9,Receipts[[#Totals],[Column8]])</f>
        <v>0</v>
      </c>
      <c r="I10" s="12">
        <f>SUM(I9,Receipts[[#Totals],[Column9]])</f>
        <v>0</v>
      </c>
      <c r="J10" s="12">
        <f>SUM(J9,Receipts[[#Totals],[Column10]])</f>
        <v>0</v>
      </c>
      <c r="K10" s="12">
        <f>SUM(K9,Receipts[[#Totals],[Column11]])</f>
        <v>0</v>
      </c>
      <c r="L10" s="12">
        <f>SUM(L9,Receipts[[#Totals],[Column12]])</f>
        <v>0</v>
      </c>
      <c r="M10" s="12">
        <f>SUM(M9,Receipts[[#Totals],[Column13]])</f>
        <v>0</v>
      </c>
      <c r="N10" s="12">
        <f>SUM(N9,Receipts[[#Totals],[Column14]])</f>
        <v>0</v>
      </c>
      <c r="O10" s="12">
        <f>IFERROR(AVERAGE(Summary[[#This Row],[Column3]:[Column14]]),"")</f>
        <v>0</v>
      </c>
      <c r="P10" s="5"/>
    </row>
    <row r="11" spans="1:18">
      <c r="A11" s="11" t="s">
        <v>35</v>
      </c>
      <c r="B11" s="12">
        <f>(B10-PaidOut[[#Totals],[Column2]])</f>
        <v>0</v>
      </c>
      <c r="C11" s="12">
        <f>(C10-PaidOut[[#Totals],[Column3]])</f>
        <v>0</v>
      </c>
      <c r="D11" s="12">
        <f>(D10-PaidOut[[#Totals],[Column4]])</f>
        <v>0</v>
      </c>
      <c r="E11" s="12">
        <f>(E10-PaidOut[[#Totals],[Column5]])</f>
        <v>0</v>
      </c>
      <c r="F11" s="12">
        <f>(F10-PaidOut[[#Totals],[Column6]])</f>
        <v>0</v>
      </c>
      <c r="G11" s="12">
        <f>(G10-PaidOut[[#Totals],[Column7]])</f>
        <v>0</v>
      </c>
      <c r="H11" s="12">
        <f>(H10-PaidOut[[#Totals],[Column8]])</f>
        <v>0</v>
      </c>
      <c r="I11" s="12">
        <f>(I10-PaidOut[[#Totals],[Column9]])</f>
        <v>0</v>
      </c>
      <c r="J11" s="12">
        <f>(J10-PaidOut[[#Totals],[Column10]])</f>
        <v>0</v>
      </c>
      <c r="K11" s="12">
        <f>(K10-PaidOut[[#Totals],[Column11]])</f>
        <v>0</v>
      </c>
      <c r="L11" s="12">
        <f>(L10-PaidOut[[#Totals],[Column12]])</f>
        <v>0</v>
      </c>
      <c r="M11" s="12">
        <f>(M10-PaidOut[[#Totals],[Column13]])</f>
        <v>0</v>
      </c>
      <c r="N11" s="12">
        <f>(N10-PaidOut[[#Totals],[Column14]])</f>
        <v>0</v>
      </c>
      <c r="O11" s="12">
        <f>IFERROR(AVERAGE(Summary[[#This Row],[Column3]:[Column14]]),"")</f>
        <v>0</v>
      </c>
      <c r="P11" s="5"/>
    </row>
    <row r="12" spans="1:18">
      <c r="A12" s="10"/>
      <c r="B12" s="5"/>
      <c r="C12" s="5"/>
      <c r="D12" s="5"/>
      <c r="E12" s="5"/>
      <c r="F12" s="5"/>
      <c r="G12" s="5"/>
      <c r="H12" s="5"/>
      <c r="I12" s="5"/>
      <c r="J12" s="5"/>
      <c r="K12" s="5"/>
      <c r="L12" s="5"/>
      <c r="M12" s="5"/>
      <c r="N12" s="5"/>
      <c r="O12" s="5"/>
      <c r="P12" s="5"/>
    </row>
    <row r="13" spans="1:18" ht="20.25" thickBot="1">
      <c r="A13" s="13" t="s">
        <v>25</v>
      </c>
      <c r="B13" s="13"/>
      <c r="C13" s="13"/>
      <c r="D13" s="13"/>
      <c r="E13" s="13"/>
      <c r="F13" s="13"/>
      <c r="G13" s="13"/>
      <c r="H13" s="13"/>
      <c r="I13" s="13"/>
      <c r="J13" s="13"/>
      <c r="K13" s="13"/>
      <c r="L13" s="13"/>
      <c r="M13" s="13"/>
      <c r="N13" s="13"/>
      <c r="O13" s="13"/>
      <c r="P13" s="13"/>
    </row>
    <row r="14" spans="1:18">
      <c r="A14" s="2" t="s">
        <v>2</v>
      </c>
      <c r="B14" s="29"/>
      <c r="C14" s="29"/>
      <c r="D14" s="29"/>
      <c r="E14" s="29"/>
      <c r="F14" s="29"/>
      <c r="G14" s="29"/>
      <c r="H14" s="29"/>
      <c r="I14" s="29"/>
      <c r="J14" s="29"/>
      <c r="K14" s="29"/>
      <c r="L14" s="29"/>
      <c r="M14" s="29"/>
      <c r="N14" s="29"/>
      <c r="O14" s="29" t="str">
        <f>IFERROR(AVERAGE(Receipts[[#This Row],[Column3]:[Column14]]),"")</f>
        <v/>
      </c>
      <c r="P14" s="1"/>
    </row>
    <row r="15" spans="1:18">
      <c r="A15" s="2" t="s">
        <v>37</v>
      </c>
      <c r="B15" s="29"/>
      <c r="C15" s="29"/>
      <c r="D15" s="29"/>
      <c r="E15" s="29"/>
      <c r="F15" s="29"/>
      <c r="G15" s="29"/>
      <c r="H15" s="29"/>
      <c r="I15" s="29"/>
      <c r="J15" s="29"/>
      <c r="K15" s="29"/>
      <c r="L15" s="29"/>
      <c r="M15" s="29"/>
      <c r="N15" s="29"/>
      <c r="O15" s="29" t="str">
        <f>IFERROR(AVERAGE(Receipts[[#This Row],[Column3]:[Column14]]),"")</f>
        <v/>
      </c>
      <c r="P15" s="1"/>
    </row>
    <row r="16" spans="1:18">
      <c r="A16" s="2" t="s">
        <v>23</v>
      </c>
      <c r="B16" s="29"/>
      <c r="C16" s="29"/>
      <c r="D16" s="29"/>
      <c r="E16" s="29"/>
      <c r="F16" s="29"/>
      <c r="G16" s="29"/>
      <c r="H16" s="29"/>
      <c r="I16" s="29"/>
      <c r="J16" s="29"/>
      <c r="K16" s="29"/>
      <c r="L16" s="29"/>
      <c r="M16" s="29"/>
      <c r="N16" s="29"/>
      <c r="O16" s="29" t="str">
        <f>IFERROR(AVERAGE(Receipts[[#This Row],[Column3]:[Column14]]),"")</f>
        <v/>
      </c>
      <c r="P16" s="1"/>
    </row>
    <row r="17" spans="1:18">
      <c r="A17" s="2" t="s">
        <v>29</v>
      </c>
      <c r="B17" s="29">
        <f>SUBTOTAL(109,Receipts[Column2])</f>
        <v>0</v>
      </c>
      <c r="C17" s="29">
        <f>SUBTOTAL(109,Receipts[Column3])</f>
        <v>0</v>
      </c>
      <c r="D17" s="29">
        <f>SUBTOTAL(109,Receipts[Column4])</f>
        <v>0</v>
      </c>
      <c r="E17" s="29">
        <f>SUBTOTAL(109,Receipts[Column5])</f>
        <v>0</v>
      </c>
      <c r="F17" s="29">
        <f>SUBTOTAL(109,Receipts[Column6])</f>
        <v>0</v>
      </c>
      <c r="G17" s="29">
        <f>SUBTOTAL(109,Receipts[Column7])</f>
        <v>0</v>
      </c>
      <c r="H17" s="29">
        <f>SUBTOTAL(109,Receipts[Column8])</f>
        <v>0</v>
      </c>
      <c r="I17" s="29">
        <f>SUBTOTAL(109,Receipts[Column9])</f>
        <v>0</v>
      </c>
      <c r="J17" s="29">
        <f>SUBTOTAL(109,Receipts[Column10])</f>
        <v>0</v>
      </c>
      <c r="K17" s="29">
        <f>SUBTOTAL(109,Receipts[Column11])</f>
        <v>0</v>
      </c>
      <c r="L17" s="29">
        <f>SUBTOTAL(109,Receipts[Column12])</f>
        <v>0</v>
      </c>
      <c r="M17" s="29">
        <f>SUBTOTAL(109,Receipts[Column13])</f>
        <v>0</v>
      </c>
      <c r="N17" s="29">
        <f>SUBTOTAL(109,Receipts[Column14])</f>
        <v>0</v>
      </c>
      <c r="O17" s="29">
        <f>IFERROR(AVERAGE(Receipts[[#Totals],[Column3]:[Column14]]),"")</f>
        <v>0</v>
      </c>
      <c r="P17" s="1"/>
    </row>
    <row r="18" spans="1:18">
      <c r="A18" s="6"/>
      <c r="B18" s="5"/>
      <c r="C18" s="5"/>
      <c r="D18" s="5"/>
      <c r="E18" s="5"/>
      <c r="F18" s="5"/>
      <c r="G18" s="5"/>
      <c r="H18" s="5"/>
      <c r="I18" s="5"/>
      <c r="J18" s="5"/>
      <c r="K18" s="5"/>
      <c r="L18" s="5"/>
      <c r="M18" s="5"/>
      <c r="N18" s="5"/>
      <c r="O18" s="5"/>
      <c r="P18" s="5"/>
    </row>
    <row r="19" spans="1:18" ht="20.25" thickBot="1">
      <c r="A19" s="13" t="s">
        <v>27</v>
      </c>
      <c r="B19" s="13"/>
      <c r="C19" s="13"/>
      <c r="D19" s="13"/>
      <c r="E19" s="13"/>
      <c r="F19" s="13"/>
      <c r="G19" s="13"/>
      <c r="H19" s="13"/>
      <c r="I19" s="13"/>
      <c r="J19" s="13"/>
      <c r="K19" s="13"/>
      <c r="L19" s="13"/>
      <c r="M19" s="13"/>
      <c r="N19" s="13"/>
      <c r="O19" s="13"/>
      <c r="P19" s="13"/>
    </row>
    <row r="20" spans="1:18">
      <c r="A20" s="2" t="s">
        <v>3</v>
      </c>
      <c r="B20" s="29"/>
      <c r="C20" s="29"/>
      <c r="D20" s="29"/>
      <c r="E20" s="29"/>
      <c r="F20" s="29"/>
      <c r="G20" s="29"/>
      <c r="H20" s="29"/>
      <c r="I20" s="29"/>
      <c r="J20" s="29"/>
      <c r="K20" s="29"/>
      <c r="L20" s="29"/>
      <c r="M20" s="29"/>
      <c r="N20" s="29"/>
      <c r="O20" s="29" t="str">
        <f>IFERROR(AVERAGE(PaidOut[[#This Row],[Column3]:[Column14]]),"")</f>
        <v/>
      </c>
      <c r="P20" s="1"/>
    </row>
    <row r="21" spans="1:18">
      <c r="A21" s="2" t="s">
        <v>4</v>
      </c>
      <c r="B21" s="29"/>
      <c r="C21" s="29"/>
      <c r="D21" s="29"/>
      <c r="E21" s="29"/>
      <c r="F21" s="29"/>
      <c r="G21" s="29"/>
      <c r="H21" s="29"/>
      <c r="I21" s="29"/>
      <c r="J21" s="29"/>
      <c r="K21" s="29"/>
      <c r="L21" s="29"/>
      <c r="M21" s="29"/>
      <c r="N21" s="29"/>
      <c r="O21" s="29" t="str">
        <f>IFERROR(AVERAGE(PaidOut[[#This Row],[Column3]:[Column14]]),"")</f>
        <v/>
      </c>
      <c r="P21" s="1"/>
    </row>
    <row r="22" spans="1:18">
      <c r="A22" s="2" t="s">
        <v>5</v>
      </c>
      <c r="B22" s="29"/>
      <c r="C22" s="29"/>
      <c r="D22" s="29"/>
      <c r="E22" s="29"/>
      <c r="F22" s="29"/>
      <c r="G22" s="29"/>
      <c r="H22" s="29"/>
      <c r="I22" s="29"/>
      <c r="J22" s="29"/>
      <c r="K22" s="29"/>
      <c r="L22" s="29"/>
      <c r="M22" s="29"/>
      <c r="N22" s="29"/>
      <c r="O22" s="29" t="str">
        <f>IFERROR(AVERAGE(PaidOut[[#This Row],[Column3]:[Column14]]),"")</f>
        <v/>
      </c>
      <c r="P22" s="1"/>
    </row>
    <row r="23" spans="1:18">
      <c r="A23" s="2" t="s">
        <v>6</v>
      </c>
      <c r="B23" s="29"/>
      <c r="C23" s="29"/>
      <c r="D23" s="29"/>
      <c r="E23" s="29"/>
      <c r="F23" s="29"/>
      <c r="G23" s="29"/>
      <c r="H23" s="29"/>
      <c r="I23" s="29"/>
      <c r="J23" s="29"/>
      <c r="K23" s="29"/>
      <c r="L23" s="29"/>
      <c r="M23" s="29"/>
      <c r="N23" s="29"/>
      <c r="O23" s="29" t="str">
        <f>IFERROR(AVERAGE(PaidOut[[#This Row],[Column3]:[Column14]]),"")</f>
        <v/>
      </c>
      <c r="P23" s="1"/>
    </row>
    <row r="24" spans="1:18">
      <c r="A24" s="2" t="s">
        <v>7</v>
      </c>
      <c r="B24" s="29"/>
      <c r="C24" s="29"/>
      <c r="D24" s="29"/>
      <c r="E24" s="29"/>
      <c r="F24" s="29"/>
      <c r="G24" s="29"/>
      <c r="H24" s="29"/>
      <c r="I24" s="29"/>
      <c r="J24" s="29"/>
      <c r="K24" s="29"/>
      <c r="L24" s="29"/>
      <c r="M24" s="29"/>
      <c r="N24" s="29"/>
      <c r="O24" s="29" t="str">
        <f>IFERROR(AVERAGE(PaidOut[[#This Row],[Column3]:[Column14]]),"")</f>
        <v/>
      </c>
      <c r="P24" s="1"/>
    </row>
    <row r="25" spans="1:18">
      <c r="A25" s="2" t="s">
        <v>8</v>
      </c>
      <c r="B25" s="29"/>
      <c r="C25" s="29"/>
      <c r="D25" s="29"/>
      <c r="E25" s="29"/>
      <c r="F25" s="29"/>
      <c r="G25" s="29"/>
      <c r="H25" s="29"/>
      <c r="I25" s="29"/>
      <c r="J25" s="29"/>
      <c r="K25" s="29"/>
      <c r="L25" s="29"/>
      <c r="M25" s="29"/>
      <c r="N25" s="29"/>
      <c r="O25" s="29" t="str">
        <f>IFERROR(AVERAGE(PaidOut[[#This Row],[Column3]:[Column14]]),"")</f>
        <v/>
      </c>
      <c r="P25" s="1"/>
    </row>
    <row r="26" spans="1:18">
      <c r="A26" s="2" t="s">
        <v>9</v>
      </c>
      <c r="B26" s="29"/>
      <c r="C26" s="29"/>
      <c r="D26" s="29"/>
      <c r="E26" s="29"/>
      <c r="F26" s="29"/>
      <c r="G26" s="29"/>
      <c r="H26" s="29"/>
      <c r="I26" s="29"/>
      <c r="J26" s="29"/>
      <c r="K26" s="29"/>
      <c r="L26" s="29"/>
      <c r="M26" s="29"/>
      <c r="N26" s="29"/>
      <c r="O26" s="29" t="str">
        <f>IFERROR(AVERAGE(PaidOut[[#This Row],[Column3]:[Column14]]),"")</f>
        <v/>
      </c>
      <c r="P26" s="1"/>
    </row>
    <row r="27" spans="1:18">
      <c r="A27" s="2" t="s">
        <v>10</v>
      </c>
      <c r="B27" s="29"/>
      <c r="C27" s="29"/>
      <c r="D27" s="29"/>
      <c r="E27" s="29"/>
      <c r="F27" s="29"/>
      <c r="G27" s="29"/>
      <c r="H27" s="29"/>
      <c r="I27" s="29"/>
      <c r="J27" s="29"/>
      <c r="K27" s="29"/>
      <c r="L27" s="29"/>
      <c r="M27" s="29"/>
      <c r="N27" s="29"/>
      <c r="O27" s="29" t="str">
        <f>IFERROR(AVERAGE(PaidOut[[#This Row],[Column3]:[Column14]]),"")</f>
        <v/>
      </c>
      <c r="P27" s="1"/>
    </row>
    <row r="28" spans="1:18">
      <c r="A28" s="2" t="s">
        <v>11</v>
      </c>
      <c r="B28" s="29"/>
      <c r="C28" s="29"/>
      <c r="D28" s="29"/>
      <c r="E28" s="29"/>
      <c r="F28" s="29"/>
      <c r="G28" s="29"/>
      <c r="H28" s="29"/>
      <c r="I28" s="29"/>
      <c r="J28" s="29"/>
      <c r="K28" s="29"/>
      <c r="L28" s="29"/>
      <c r="M28" s="29"/>
      <c r="N28" s="29"/>
      <c r="O28" s="29" t="str">
        <f>IFERROR(AVERAGE(PaidOut[[#This Row],[Column3]:[Column14]]),"")</f>
        <v/>
      </c>
      <c r="P28" s="1"/>
    </row>
    <row r="29" spans="1:18">
      <c r="A29" s="2" t="s">
        <v>12</v>
      </c>
      <c r="B29" s="29"/>
      <c r="C29" s="29"/>
      <c r="D29" s="29"/>
      <c r="E29" s="29"/>
      <c r="F29" s="29"/>
      <c r="G29" s="29"/>
      <c r="H29" s="29"/>
      <c r="I29" s="29"/>
      <c r="J29" s="29"/>
      <c r="K29" s="29"/>
      <c r="L29" s="29"/>
      <c r="M29" s="29"/>
      <c r="N29" s="29"/>
      <c r="O29" s="29" t="str">
        <f>IFERROR(AVERAGE(PaidOut[[#This Row],[Column3]:[Column14]]),"")</f>
        <v/>
      </c>
      <c r="P29" s="1"/>
    </row>
    <row r="30" spans="1:18">
      <c r="A30" s="2" t="s">
        <v>13</v>
      </c>
      <c r="B30" s="29"/>
      <c r="C30" s="29"/>
      <c r="D30" s="29"/>
      <c r="E30" s="29"/>
      <c r="F30" s="29"/>
      <c r="G30" s="29"/>
      <c r="H30" s="29"/>
      <c r="I30" s="29"/>
      <c r="J30" s="29"/>
      <c r="K30" s="29"/>
      <c r="L30" s="29"/>
      <c r="M30" s="29"/>
      <c r="N30" s="29"/>
      <c r="O30" s="29" t="str">
        <f>IFERROR(AVERAGE(PaidOut[[#This Row],[Column3]:[Column14]]),"")</f>
        <v/>
      </c>
      <c r="P30" s="1"/>
    </row>
    <row r="31" spans="1:18">
      <c r="A31" s="2" t="s">
        <v>14</v>
      </c>
      <c r="B31" s="29"/>
      <c r="C31" s="29"/>
      <c r="D31" s="29"/>
      <c r="E31" s="29"/>
      <c r="F31" s="29"/>
      <c r="G31" s="29"/>
      <c r="H31" s="29"/>
      <c r="I31" s="29"/>
      <c r="J31" s="29"/>
      <c r="K31" s="29"/>
      <c r="L31" s="29"/>
      <c r="M31" s="29"/>
      <c r="N31" s="29"/>
      <c r="O31" s="29" t="str">
        <f>IFERROR(AVERAGE(PaidOut[[#This Row],[Column3]:[Column14]]),"")</f>
        <v/>
      </c>
      <c r="P31" s="1"/>
    </row>
    <row r="32" spans="1:18">
      <c r="A32" s="2" t="s">
        <v>15</v>
      </c>
      <c r="B32" s="29"/>
      <c r="C32" s="29"/>
      <c r="D32" s="29"/>
      <c r="E32" s="29"/>
      <c r="F32" s="29"/>
      <c r="G32" s="29"/>
      <c r="H32" s="29"/>
      <c r="I32" s="29"/>
      <c r="J32" s="29"/>
      <c r="K32" s="29"/>
      <c r="L32" s="29"/>
      <c r="M32" s="29"/>
      <c r="N32" s="29"/>
      <c r="O32" s="29" t="str">
        <f>IFERROR(AVERAGE(PaidOut[[#This Row],[Column3]:[Column14]]),"")</f>
        <v/>
      </c>
      <c r="P32" s="1"/>
    </row>
    <row r="33" spans="1:16">
      <c r="A33" s="2" t="s">
        <v>28</v>
      </c>
      <c r="B33" s="30"/>
      <c r="C33" s="29">
        <f>SUBTOTAL(109,PaidOut[Column3])</f>
        <v>0</v>
      </c>
      <c r="D33" s="29">
        <f>SUBTOTAL(109,PaidOut[Column4])</f>
        <v>0</v>
      </c>
      <c r="E33" s="29">
        <f>SUBTOTAL(109,PaidOut[Column5])</f>
        <v>0</v>
      </c>
      <c r="F33" s="29">
        <f>SUBTOTAL(109,PaidOut[Column6])</f>
        <v>0</v>
      </c>
      <c r="G33" s="29">
        <f>SUBTOTAL(109,PaidOut[Column7])</f>
        <v>0</v>
      </c>
      <c r="H33" s="29">
        <f>SUBTOTAL(109,PaidOut[Column8])</f>
        <v>0</v>
      </c>
      <c r="I33" s="29">
        <f>SUBTOTAL(109,PaidOut[Column9])</f>
        <v>0</v>
      </c>
      <c r="J33" s="29">
        <f>SUBTOTAL(109,PaidOut[Column10])</f>
        <v>0</v>
      </c>
      <c r="K33" s="29">
        <f>SUBTOTAL(109,PaidOut[Column11])</f>
        <v>0</v>
      </c>
      <c r="L33" s="29">
        <f>SUBTOTAL(109,PaidOut[Column12])</f>
        <v>0</v>
      </c>
      <c r="M33" s="29">
        <f>SUBTOTAL(109,PaidOut[Column13])</f>
        <v>0</v>
      </c>
      <c r="N33" s="29">
        <f>SUBTOTAL(109,PaidOut[Column14])</f>
        <v>0</v>
      </c>
      <c r="O33" s="29">
        <f>IFERROR(AVERAGE(PaidOut[[#Totals],[Column3]:[Column14]]),"")</f>
        <v>0</v>
      </c>
      <c r="P33" s="1"/>
    </row>
    <row r="35" spans="1:16" ht="20.25" thickBot="1">
      <c r="A35" s="31" t="s">
        <v>30</v>
      </c>
      <c r="B35" s="31"/>
      <c r="C35" s="31"/>
      <c r="D35" s="31"/>
      <c r="E35" s="31"/>
      <c r="F35" s="31"/>
      <c r="G35" s="31"/>
      <c r="H35" s="31"/>
      <c r="I35" s="31"/>
      <c r="J35" s="31"/>
      <c r="K35" s="31"/>
      <c r="L35" s="31"/>
      <c r="M35" s="31"/>
      <c r="N35" s="31"/>
      <c r="O35" s="31"/>
      <c r="P35" s="31"/>
    </row>
    <row r="36" spans="1:16">
      <c r="A36" s="2" t="s">
        <v>16</v>
      </c>
      <c r="B36" s="1"/>
      <c r="C36" s="29"/>
      <c r="D36" s="29"/>
      <c r="E36" s="29"/>
      <c r="F36" s="29"/>
      <c r="G36" s="29"/>
      <c r="H36" s="29"/>
      <c r="I36" s="29"/>
      <c r="J36" s="29"/>
      <c r="K36" s="29"/>
      <c r="L36" s="29"/>
      <c r="M36" s="29"/>
      <c r="N36" s="29"/>
      <c r="O36" s="29" t="str">
        <f>IFERROR(AVERAGE(OpData[[#This Row],[Column3]:[Column14]]),"")</f>
        <v/>
      </c>
      <c r="P36" s="29"/>
    </row>
    <row r="37" spans="1:16">
      <c r="A37" s="2" t="s">
        <v>17</v>
      </c>
      <c r="B37" s="1"/>
      <c r="C37" s="29"/>
      <c r="D37" s="29"/>
      <c r="E37" s="29"/>
      <c r="F37" s="29"/>
      <c r="G37" s="29"/>
      <c r="H37" s="29"/>
      <c r="I37" s="29"/>
      <c r="J37" s="29"/>
      <c r="K37" s="29"/>
      <c r="L37" s="29"/>
      <c r="M37" s="29"/>
      <c r="N37" s="29"/>
      <c r="O37" s="29" t="str">
        <f>IFERROR(AVERAGE(OpData[[#This Row],[Column3]:[Column14]]),"")</f>
        <v/>
      </c>
      <c r="P37" s="29"/>
    </row>
    <row r="38" spans="1:16">
      <c r="A38" s="2" t="s">
        <v>18</v>
      </c>
      <c r="B38" s="1"/>
      <c r="C38" s="29"/>
      <c r="D38" s="29"/>
      <c r="E38" s="29"/>
      <c r="F38" s="29"/>
      <c r="G38" s="29"/>
      <c r="H38" s="29"/>
      <c r="I38" s="29"/>
      <c r="J38" s="29"/>
      <c r="K38" s="29"/>
      <c r="L38" s="29"/>
      <c r="M38" s="29"/>
      <c r="N38" s="29"/>
      <c r="O38" s="29" t="str">
        <f>IFERROR(AVERAGE(OpData[[#This Row],[Column3]:[Column14]]),"")</f>
        <v/>
      </c>
      <c r="P38" s="29"/>
    </row>
    <row r="39" spans="1:16">
      <c r="A39" s="2" t="s">
        <v>19</v>
      </c>
      <c r="B39" s="1"/>
      <c r="C39" s="29"/>
      <c r="D39" s="29"/>
      <c r="E39" s="29"/>
      <c r="F39" s="29"/>
      <c r="G39" s="29"/>
      <c r="H39" s="29"/>
      <c r="I39" s="29"/>
      <c r="J39" s="29"/>
      <c r="K39" s="29"/>
      <c r="L39" s="29"/>
      <c r="M39" s="29"/>
      <c r="N39" s="29"/>
      <c r="O39" s="29" t="str">
        <f>IFERROR(AVERAGE(OpData[[#This Row],[Column3]:[Column14]]),"")</f>
        <v/>
      </c>
      <c r="P39" s="29"/>
    </row>
    <row r="40" spans="1:16">
      <c r="A40" s="2" t="s">
        <v>20</v>
      </c>
      <c r="B40" s="1"/>
      <c r="C40" s="29"/>
      <c r="D40" s="29"/>
      <c r="E40" s="29"/>
      <c r="F40" s="29"/>
      <c r="G40" s="29"/>
      <c r="H40" s="29"/>
      <c r="I40" s="29"/>
      <c r="J40" s="29"/>
      <c r="K40" s="29"/>
      <c r="L40" s="29"/>
      <c r="M40" s="29"/>
      <c r="N40" s="29"/>
      <c r="O40" s="29" t="str">
        <f>IFERROR(AVERAGE(OpData[[#This Row],[Column3]:[Column14]]),"")</f>
        <v/>
      </c>
      <c r="P40" s="29"/>
    </row>
    <row r="41" spans="1:16">
      <c r="A41" s="2" t="s">
        <v>21</v>
      </c>
      <c r="B41" s="1"/>
      <c r="C41" s="29"/>
      <c r="D41" s="29"/>
      <c r="E41" s="29"/>
      <c r="F41" s="29"/>
      <c r="G41" s="29"/>
      <c r="H41" s="29"/>
      <c r="I41" s="29"/>
      <c r="J41" s="29"/>
      <c r="K41" s="29"/>
      <c r="L41" s="29"/>
      <c r="M41" s="29"/>
      <c r="N41" s="29"/>
      <c r="O41" s="29" t="str">
        <f>IFERROR(AVERAGE(OpData[[#This Row],[Column3]:[Column14]]),"")</f>
        <v/>
      </c>
      <c r="P41" s="29"/>
    </row>
  </sheetData>
  <mergeCells count="2">
    <mergeCell ref="A35:P35"/>
    <mergeCell ref="A2:P2"/>
  </mergeCells>
  <conditionalFormatting sqref="O14:O16 O18 O20:O32 B9:O12">
    <cfRule type="cellIs" dxfId="130" priority="10" operator="lessThan">
      <formula>0</formula>
    </cfRule>
  </conditionalFormatting>
  <conditionalFormatting sqref="O36:O41">
    <cfRule type="cellIs" dxfId="129" priority="6" operator="lessThan">
      <formula>0</formula>
    </cfRule>
  </conditionalFormatting>
  <conditionalFormatting sqref="B7:O7">
    <cfRule type="cellIs" dxfId="128" priority="3" operator="lessThan">
      <formula>0</formula>
    </cfRule>
  </conditionalFormatting>
  <pageMargins left="0.7" right="0.7" top="0.75" bottom="0.75" header="0.3" footer="0.3"/>
  <headerFooter>
    <evenFooter>&amp;LPrint Date: &amp;D&amp;RPage &amp;P of &amp;N</evenFooter>
  </headerFooter>
  <ignoredErrors>
    <ignoredError sqref="B11" emptyCellReference="1"/>
  </ignoredErrors>
  <legacyDrawing r:id="rId1"/>
  <tableParts count="4">
    <tablePart r:id="rId2"/>
    <tablePart r:id="rId3"/>
    <tablePart r:id="rId4"/>
    <tablePart r:id="rId5"/>
  </tableParts>
  <extLst>
    <ext xmlns:x14="http://schemas.microsoft.com/office/spreadsheetml/2009/9/main" uri="{05C60535-1F16-4fd2-B633-F4F36F0B64E0}">
      <x14:sparklineGroups xmlns:xm="http://schemas.microsoft.com/office/excel/2006/main">
        <x14:sparklineGroup manualMax="0" manualMin="0" type="column" displayEmptyCellsAs="gap" high="1" low="1" negative="1" xr2:uid="{00000000-0003-0000-0000-000000000000}">
          <x14:colorSeries rgb="FF000000"/>
          <x14:colorNegative rgb="FF0070C0"/>
          <x14:colorAxis rgb="FF000000"/>
          <x14:colorMarkers rgb="FF0070C0"/>
          <x14:colorFirst rgb="FF0070C0"/>
          <x14:colorLast rgb="FF0070C0"/>
          <x14:colorHigh rgb="FF0070C0"/>
          <x14:colorLow rgb="FF0070C0"/>
          <x14:sparklines>
            <x14:sparkline>
              <xm:f>'Twelve Month Cash Flow'!C9:N9</xm:f>
              <xm:sqref>P9</xm:sqref>
            </x14:sparkline>
            <x14:sparkline>
              <xm:f>'Twelve Month Cash Flow'!C33:N33</xm:f>
              <xm:sqref>P33</xm:sqref>
            </x14:sparkline>
            <x14:sparkline>
              <xm:f>'Twelve Month Cash Flow'!C10:N10</xm:f>
              <xm:sqref>P10</xm:sqref>
            </x14:sparkline>
            <x14:sparkline>
              <xm:f>'Twelve Month Cash Flow'!C17:N17</xm:f>
              <xm:sqref>P17</xm:sqref>
            </x14:sparkline>
            <x14:sparkline>
              <xm:f>'Twelve Month Cash Flow'!C11:N11</xm:f>
              <xm:sqref>P11</xm:sqref>
            </x14:sparkline>
          </x14:sparklines>
        </x14:sparklineGroup>
        <x14:sparklineGroup manualMax="0" manualMin="0" displayEmptyCellsAs="gap" high="1" low="1" negative="1" xr2:uid="{00000000-0003-0000-0000-000001000000}">
          <x14:colorSeries theme="1" tint="0.499984740745262"/>
          <x14:colorNegative rgb="FFFF0000"/>
          <x14:colorAxis rgb="FF000000"/>
          <x14:colorMarkers rgb="FF404040"/>
          <x14:colorFirst rgb="FF404040"/>
          <x14:colorLast rgb="FF404040"/>
          <x14:colorHigh rgb="FF0000FF"/>
          <x14:colorLow rgb="FF404040"/>
          <x14:sparklines>
            <x14:sparkline>
              <xm:f>'Twelve Month Cash Flow'!C36:N36</xm:f>
              <xm:sqref>P36</xm:sqref>
            </x14:sparkline>
            <x14:sparkline>
              <xm:f>'Twelve Month Cash Flow'!C16:N16</xm:f>
              <xm:sqref>P16</xm:sqref>
            </x14:sparkline>
            <x14:sparkline>
              <xm:f>'Twelve Month Cash Flow'!C18:N18</xm:f>
              <xm:sqref>P18</xm:sqref>
            </x14:sparkline>
            <x14:sparkline>
              <xm:f>'Twelve Month Cash Flow'!C15:N15</xm:f>
              <xm:sqref>P15</xm:sqref>
            </x14:sparkline>
            <x14:sparkline>
              <xm:f>'Twelve Month Cash Flow'!C14:N14</xm:f>
              <xm:sqref>P14</xm:sqref>
            </x14:sparkline>
            <x14:sparkline>
              <xm:f>'Twelve Month Cash Flow'!C27:N27</xm:f>
              <xm:sqref>P27</xm:sqref>
            </x14:sparkline>
            <x14:sparkline>
              <xm:f>'Twelve Month Cash Flow'!C26:N26</xm:f>
              <xm:sqref>P26</xm:sqref>
            </x14:sparkline>
            <x14:sparkline>
              <xm:f>'Twelve Month Cash Flow'!C25:N25</xm:f>
              <xm:sqref>P25</xm:sqref>
            </x14:sparkline>
            <x14:sparkline>
              <xm:f>'Twelve Month Cash Flow'!C24:N24</xm:f>
              <xm:sqref>P24</xm:sqref>
            </x14:sparkline>
            <x14:sparkline>
              <xm:f>'Twelve Month Cash Flow'!C23:N23</xm:f>
              <xm:sqref>P23</xm:sqref>
            </x14:sparkline>
            <x14:sparkline>
              <xm:f>'Twelve Month Cash Flow'!C22:N22</xm:f>
              <xm:sqref>P22</xm:sqref>
            </x14:sparkline>
            <x14:sparkline>
              <xm:f>'Twelve Month Cash Flow'!C21:N21</xm:f>
              <xm:sqref>P21</xm:sqref>
            </x14:sparkline>
            <x14:sparkline>
              <xm:f>'Twelve Month Cash Flow'!C32:N32</xm:f>
              <xm:sqref>P32</xm:sqref>
            </x14:sparkline>
            <x14:sparkline>
              <xm:f>'Twelve Month Cash Flow'!C31:N31</xm:f>
              <xm:sqref>P31</xm:sqref>
            </x14:sparkline>
            <x14:sparkline>
              <xm:f>'Twelve Month Cash Flow'!C30:N30</xm:f>
              <xm:sqref>P30</xm:sqref>
            </x14:sparkline>
            <x14:sparkline>
              <xm:f>'Twelve Month Cash Flow'!C29:N29</xm:f>
              <xm:sqref>P29</xm:sqref>
            </x14:sparkline>
            <x14:sparkline>
              <xm:f>'Twelve Month Cash Flow'!C28:N28</xm:f>
              <xm:sqref>P28</xm:sqref>
            </x14:sparkline>
            <x14:sparkline>
              <xm:f>'Twelve Month Cash Flow'!C41:N41</xm:f>
              <xm:sqref>P41</xm:sqref>
            </x14:sparkline>
            <x14:sparkline>
              <xm:f>'Twelve Month Cash Flow'!C39:N39</xm:f>
              <xm:sqref>P39</xm:sqref>
            </x14:sparkline>
            <x14:sparkline>
              <xm:f>'Twelve Month Cash Flow'!C40:N40</xm:f>
              <xm:sqref>P40</xm:sqref>
            </x14:sparkline>
            <x14:sparkline>
              <xm:f>'Twelve Month Cash Flow'!C38:N38</xm:f>
              <xm:sqref>P38</xm:sqref>
            </x14:sparkline>
            <x14:sparkline>
              <xm:f>'Twelve Month Cash Flow'!C37:N37</xm:f>
              <xm:sqref>P37</xm:sqref>
            </x14:sparkline>
            <x14:sparkline>
              <xm:f>'Twelve Month Cash Flow'!C20:N20</xm:f>
              <xm:sqref>P20</xm:sqref>
            </x14:sparkline>
          </x14:sparklines>
        </x14:sparklineGroup>
      </x14:sparklineGroups>
    </ex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Twelve Month Cash Flow</vt:lpstr>
      <vt:lpstr>FiscalYear</vt:lpstr>
      <vt:lpstr>'Twelve Month Cash Flow'!Print_Titles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Frank Ballatore</dc:creator>
  <cp:keywords/>
  <dc:description/>
  <cp:lastModifiedBy>Frank</cp:lastModifiedBy>
  <cp:lastPrinted>2010-04-09T00:56:38Z</cp:lastPrinted>
  <dcterms:created xsi:type="dcterms:W3CDTF">2010-04-05T15:18:52Z</dcterms:created>
  <dcterms:modified xsi:type="dcterms:W3CDTF">2020-03-30T14:50:01Z</dcterms:modified>
  <cp:category/>
</cp:coreProperties>
</file>